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405" windowWidth="14205" windowHeight="9120" tabRatio="879" activeTab="0"/>
  </bookViews>
  <sheets>
    <sheet name="2017" sheetId="1" r:id="rId1"/>
  </sheets>
  <definedNames>
    <definedName name="_xlnm.Print_Titles" localSheetId="0">'2017'!$7:$8</definedName>
  </definedNames>
  <calcPr fullCalcOnLoad="1"/>
</workbook>
</file>

<file path=xl/sharedStrings.xml><?xml version="1.0" encoding="utf-8"?>
<sst xmlns="http://schemas.openxmlformats.org/spreadsheetml/2006/main" count="1997" uniqueCount="410">
  <si>
    <t>Социальное обеспечение населения</t>
  </si>
  <si>
    <t>Сельское хозяйство и рыболовство</t>
  </si>
  <si>
    <t>ВСЕГО РАСХОДОВ</t>
  </si>
  <si>
    <t>Другие вопросы в области  образования</t>
  </si>
  <si>
    <t>Общеэкономические вопросы</t>
  </si>
  <si>
    <t>Другие вопросы в области охраны окружающей среды</t>
  </si>
  <si>
    <t>Дошкольное образование</t>
  </si>
  <si>
    <t>Общее образование</t>
  </si>
  <si>
    <t xml:space="preserve">Культура </t>
  </si>
  <si>
    <t>Мероприятия по проведению оздоровительной кампании детей</t>
  </si>
  <si>
    <t>01</t>
  </si>
  <si>
    <t>00</t>
  </si>
  <si>
    <t>06</t>
  </si>
  <si>
    <t>05</t>
  </si>
  <si>
    <t>07</t>
  </si>
  <si>
    <t>08</t>
  </si>
  <si>
    <t>02</t>
  </si>
  <si>
    <t>10</t>
  </si>
  <si>
    <t>04</t>
  </si>
  <si>
    <t>03</t>
  </si>
  <si>
    <t>Коммунальное хозяйство</t>
  </si>
  <si>
    <t>Другие общегосударственные вопросы</t>
  </si>
  <si>
    <t xml:space="preserve"> </t>
  </si>
  <si>
    <t>09</t>
  </si>
  <si>
    <t>11</t>
  </si>
  <si>
    <t>Благоустройство</t>
  </si>
  <si>
    <t>13</t>
  </si>
  <si>
    <t>Массовый спорт</t>
  </si>
  <si>
    <t>Спорт высших достижений</t>
  </si>
  <si>
    <t>Другие вопросы в области здравоохранения</t>
  </si>
  <si>
    <t>Мероприятия в области образования</t>
  </si>
  <si>
    <t>Содержание казённых учреждений</t>
  </si>
  <si>
    <t>Другие вопросы в области национальной безопасности и правоохранительной деятельности</t>
  </si>
  <si>
    <t>Субсидии на внедрение и (или) эксплуатацию аппаратно-программного комплекса "Безопасный город"</t>
  </si>
  <si>
    <t>14</t>
  </si>
  <si>
    <t>Другие вопросы в области культуры, кинематографии</t>
  </si>
  <si>
    <t>Социальное обеспечение и иные выплаты населению</t>
  </si>
  <si>
    <t>Физическая культура и спорт</t>
  </si>
  <si>
    <t>Муниципальная программа комплексного развития системы переработки и утилизации отходов Великоустюгского муниципального района на 2012-2020 годы</t>
  </si>
  <si>
    <t>Доступность дошкольного образования</t>
  </si>
  <si>
    <t>Обеспечение выполнения муниципального задания</t>
  </si>
  <si>
    <t>Укрепление материально-технической базы</t>
  </si>
  <si>
    <t>Обеспечение выполнения муниципального задания  учреждениями дополнительного образования детей</t>
  </si>
  <si>
    <t>Обеспечение выполнения муниципального задания общеобразовательными учреждениями</t>
  </si>
  <si>
    <t>Обеспечение выполнения муниципального задания прочих учреждений</t>
  </si>
  <si>
    <t>Обеспечение безопасности общеобразовательного процесса</t>
  </si>
  <si>
    <t>Поддержка молодых специалистов</t>
  </si>
  <si>
    <t>Вовлечение молодёжи в социально-значимую практику</t>
  </si>
  <si>
    <t>Содействие трудоустройству молодёжи</t>
  </si>
  <si>
    <t>Научно-методическое, кадровое и информационное обеспечение государственной молодёжной политики</t>
  </si>
  <si>
    <t>Профилактика преступлений и иных правонарушений</t>
  </si>
  <si>
    <t>Безопасность дорожного движения</t>
  </si>
  <si>
    <t>Совершенствование  материально-технической базы образовательных организаций, реализующих программы с изучением правил дорожного движения</t>
  </si>
  <si>
    <t>Муниципальная программа "Развитие туризма в Великоустюгском муниципальном районе на 2015-2018 годы"</t>
  </si>
  <si>
    <t>Совершенствование предоставления муниципальных услуг</t>
  </si>
  <si>
    <t>Муниципальная программа "Обеспечение законности, правопорядка и общественной безопасности в Великоустюгском муниципальном районе на 2015-2020 годы"</t>
  </si>
  <si>
    <t xml:space="preserve">06 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</si>
  <si>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</si>
  <si>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Организация оплачиваемых общественных работ</t>
  </si>
  <si>
    <t>Организационные мероприятия</t>
  </si>
  <si>
    <t>Физическая культура среди лиц с ограниченными возможностями и пожилого возраста</t>
  </si>
  <si>
    <t>Совершенствование системы районных спортивных мероприятий</t>
  </si>
  <si>
    <t>Предотвращение загрязнения окружающей среды бытовыми отходами</t>
  </si>
  <si>
    <t>Предотвращение загрязнения окружающей среды ртутьсодержащими и вторичными отходами</t>
  </si>
  <si>
    <t xml:space="preserve">Внедрение инноваций в деятельность МКАУ "ВУЦА" и его филиала </t>
  </si>
  <si>
    <t>Обеспечение сохранности архивных документов</t>
  </si>
  <si>
    <t>Улучшение условий для пользователей архивной информации</t>
  </si>
  <si>
    <t>Предоставление молодым семьям социальных выплат на приобретение (строительство) жилья</t>
  </si>
  <si>
    <t>Предупреждение экстремизма и терроризма</t>
  </si>
  <si>
    <t>Привлечение общественности к охране общественного порядка</t>
  </si>
  <si>
    <t>Подпрограмма "Искусство и образование, поддержка творческих инициатив" на 2015-2018 годы</t>
  </si>
  <si>
    <t>Подпрограмма "Сохранение, восстановление и популяризация самобытной  традиционной культуры Великоустюгского района" на 2015-2018 годы</t>
  </si>
  <si>
    <t>Подпрограмма "Развитие библиотечного дела в Великоустюгском муниципальном районе" на 2015-2018 годы</t>
  </si>
  <si>
    <t>Культура, кинематография</t>
  </si>
  <si>
    <t>РЗ</t>
  </si>
  <si>
    <t>ПР</t>
  </si>
  <si>
    <t>КВР</t>
  </si>
  <si>
    <t>КЦСР</t>
  </si>
  <si>
    <t>Муниципальная программа "Содействие занятости населения Великоустюгского муниципального района на 2015-2017 годы"</t>
  </si>
  <si>
    <t>Муниципальная программа "Развитие архивного дела в Великоустюгском муниципальном районе на 2015-2018 годы"</t>
  </si>
  <si>
    <t>Муниципальная программа "Устойчивое развитие сельских территорий Великоустюгского муниципального района на 2014-2017 годы и на период до 2020 года"</t>
  </si>
  <si>
    <t>Образование</t>
  </si>
  <si>
    <t>Жилищно-коммунальное хозяйство</t>
  </si>
  <si>
    <t>Культура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</si>
  <si>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</si>
  <si>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</si>
  <si>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</si>
  <si>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Другие вопросы в области образования</t>
  </si>
  <si>
    <t>Социальная политика</t>
  </si>
  <si>
    <t>Здравоохранение</t>
  </si>
  <si>
    <t>Охрана окружающей среды</t>
  </si>
  <si>
    <t>Наименование</t>
  </si>
  <si>
    <t>Повышение эффективности реализации молодёжной политики в муниципальных образованиях Великоустюгского района</t>
  </si>
  <si>
    <t>Информационное обеспечение деятельности по противодействию незаконному обороту наркотиков и зависимости от психоактивных веществ</t>
  </si>
  <si>
    <t>Организация  временного трудоустройства несовершеннолетних граждан в возрасте от 14 до 18 лет в свободное от учёбы время</t>
  </si>
  <si>
    <t>Мероприятия по обеспечению безопасности образовательного процесса</t>
  </si>
  <si>
    <t>Взаимодействие органов местного самоуправления с предприятиями, организациями, учреждениями. Развитие системы подготовки персонала в организациях района, повышение их профессионального уровня</t>
  </si>
  <si>
    <t>Иные закупки товаров, работ и услуг для обеспечения государственных (муниципальных) нужд</t>
  </si>
  <si>
    <t>240</t>
  </si>
  <si>
    <t xml:space="preserve"> Субсидии бюджетным учреждениям</t>
  </si>
  <si>
    <t>Уплата налогов, сборов и иных платежей</t>
  </si>
  <si>
    <t>110</t>
  </si>
  <si>
    <t>850</t>
  </si>
  <si>
    <t>Расходы на выплаты персоналу государственных (муниципальных) органов</t>
  </si>
  <si>
    <t>120</t>
  </si>
  <si>
    <t>610</t>
  </si>
  <si>
    <t>620</t>
  </si>
  <si>
    <t>Субсидии автономным учреждениям</t>
  </si>
  <si>
    <t>360</t>
  </si>
  <si>
    <t>Иные выплаты населению</t>
  </si>
  <si>
    <t>Иные межбюджетные трансферты</t>
  </si>
  <si>
    <t>540</t>
  </si>
  <si>
    <t>320</t>
  </si>
  <si>
    <t>Социальные выплаты гражданам, кроме публичных нормативных социальных выплат</t>
  </si>
  <si>
    <t>340</t>
  </si>
  <si>
    <t>410</t>
  </si>
  <si>
    <t>Стипендии</t>
  </si>
  <si>
    <t xml:space="preserve">Бюджетные инвестиции </t>
  </si>
  <si>
    <t>350</t>
  </si>
  <si>
    <t>Премии, гранты</t>
  </si>
  <si>
    <t xml:space="preserve">                                                                                               Приложение  9                                                                                                                                                                                                                                                                   к решению  Великоустюгской Думы                                                                                                                                                от  19 .12.2014 года  № 88                                                                                                                                                                                          "О районном бюджете на 2015 год                                                                                                                                       и плановый период 2016 и 2017 годов"</t>
  </si>
  <si>
    <t>Муниципальная программа "Сохранение и развитие культуры и искусства Великоустюгского муниципального района" на 2015-2018 годы</t>
  </si>
  <si>
    <t>Бюджетные инвестиции</t>
  </si>
  <si>
    <t>Формирование организационного и нормативно-правового обеспечения развития физической культуры и спорта</t>
  </si>
  <si>
    <t>Премии и гранты</t>
  </si>
  <si>
    <t>Дорожная деятельность в отношении автомобильных дорог местного значения</t>
  </si>
  <si>
    <t>08 0 00 00000</t>
  </si>
  <si>
    <t>08 0 01 00000</t>
  </si>
  <si>
    <t>08 0 01 00010</t>
  </si>
  <si>
    <t>08 0 01 00020</t>
  </si>
  <si>
    <t>08 0 02 00000</t>
  </si>
  <si>
    <t>08 0 02 00010</t>
  </si>
  <si>
    <t>08 0 03 00000</t>
  </si>
  <si>
    <t>08 0 03 00010</t>
  </si>
  <si>
    <t>08 0 04 00000</t>
  </si>
  <si>
    <t>08 0 04 00010</t>
  </si>
  <si>
    <t>10 0 00 00000</t>
  </si>
  <si>
    <t>10 0 00 00010</t>
  </si>
  <si>
    <t>10 0 00 00020</t>
  </si>
  <si>
    <t>10 0 00 00030</t>
  </si>
  <si>
    <t>16 0 00 00000</t>
  </si>
  <si>
    <t>16 0 00 00010</t>
  </si>
  <si>
    <t>16 0 00 00030</t>
  </si>
  <si>
    <t>18 0 00 00000</t>
  </si>
  <si>
    <t>Обеспечение деятельности финансовых, налоговых, таможенных  органов и органов финансового (финансово-бюджетного) надзора</t>
  </si>
  <si>
    <t>18 0 03 00000</t>
  </si>
  <si>
    <t>18 0 03 00010</t>
  </si>
  <si>
    <t>Обеспечение реализации муниципальной программы "Управление муниципальными финансами Великоустюгского муниципального района на 2016-2020 годы"</t>
  </si>
  <si>
    <t>Обеспечение деятельности финансового управления как исполнителя Программы</t>
  </si>
  <si>
    <t>18 0 03 72210</t>
  </si>
  <si>
    <t>Субвенции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</si>
  <si>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Муниципальная программа "Управление муниципальными финансами Великоустюгского муниципального района на 2016-2020 годы"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</si>
  <si>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</si>
  <si>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</si>
  <si>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18 0 02 00000</t>
  </si>
  <si>
    <t>18 0 02 00010</t>
  </si>
  <si>
    <t>730</t>
  </si>
  <si>
    <t>Управление муниципальным долгом района на 2016-2020 годы</t>
  </si>
  <si>
    <t>Обеспечение своевременного и полного исполнения обязательств района по муниципальным заимствованиям в виде бюджетных кредитов из областного бюджета в соответствии с соглашениями, заключёнными с Департаментом финансов Вологодской области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</si>
  <si>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</si>
  <si>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</si>
  <si>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18 0 01 00000</t>
  </si>
  <si>
    <t>18 0 01 00010</t>
  </si>
  <si>
    <t>510</t>
  </si>
  <si>
    <t>Поддержание устойчивого исполнения местных бюджетов и повышение качества управления муниципальными финансами на 2016-2020 годы</t>
  </si>
  <si>
    <t>Выравнивание бюджетной обеспеченности муниципальных образований района</t>
  </si>
  <si>
    <t>Дотации</t>
  </si>
  <si>
    <t>18 0 01 72220</t>
  </si>
  <si>
    <t>Субвенции на осуществление отдельных государственных полномочий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</si>
  <si>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Иные дотации</t>
  </si>
  <si>
    <t>18 0 01 00020</t>
  </si>
  <si>
    <t>Поддержка мер по обеспечению сбалансированности бюджетов поселений</t>
  </si>
  <si>
    <t>05 0 00 00000</t>
  </si>
  <si>
    <t>05 0 01 00000</t>
  </si>
  <si>
    <t>05 0 02 00000</t>
  </si>
  <si>
    <t xml:space="preserve"> 01 0 00 00000 </t>
  </si>
  <si>
    <t>01 0 01 00000</t>
  </si>
  <si>
    <t>01 0 01 00010</t>
  </si>
  <si>
    <t>01 0 01 00020</t>
  </si>
  <si>
    <t>01 0 01 00030</t>
  </si>
  <si>
    <t>01 0 01 00040</t>
  </si>
  <si>
    <t>01 0 01 00050</t>
  </si>
  <si>
    <t>Субвенции на обеспечение дошкольного образования и общеобразовательного процесса в муниципальных образовательных организациях области</t>
  </si>
  <si>
    <t xml:space="preserve">Субвенции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</si>
  <si>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01 0 01 72010</t>
  </si>
  <si>
    <t>01 0 01 72020</t>
  </si>
  <si>
    <t>01 0 02 00000</t>
  </si>
  <si>
    <t>01 0 02 00010</t>
  </si>
  <si>
    <t>01 0 02 00020</t>
  </si>
  <si>
    <t>01 0 02 00030</t>
  </si>
  <si>
    <t>01 0 02 00040</t>
  </si>
  <si>
    <t>01 0 02 00050</t>
  </si>
  <si>
    <t>01 0 02 00060</t>
  </si>
  <si>
    <t>01 0 02 72010</t>
  </si>
  <si>
    <t>01 0 02 72020</t>
  </si>
  <si>
    <t>01 0 02 00070</t>
  </si>
  <si>
    <t>01 0 00 00000</t>
  </si>
  <si>
    <t>01 0 03 00000</t>
  </si>
  <si>
    <t>01 0 03 00020</t>
  </si>
  <si>
    <t>01 0 03 00030</t>
  </si>
  <si>
    <t>01 0 03 00040</t>
  </si>
  <si>
    <t>07 0 00 00000</t>
  </si>
  <si>
    <t>07 0 01 00000</t>
  </si>
  <si>
    <t>07 0 01 00020</t>
  </si>
  <si>
    <t>07 0 01 00040</t>
  </si>
  <si>
    <t>07 0 01 00050</t>
  </si>
  <si>
    <t>07 0 01 71060</t>
  </si>
  <si>
    <t>07 0 02 00000</t>
  </si>
  <si>
    <t>07 0 02 00010</t>
  </si>
  <si>
    <t>07 0 01 00010</t>
  </si>
  <si>
    <t>07 0 03 00000</t>
  </si>
  <si>
    <t>07 0 03 00010</t>
  </si>
  <si>
    <t>07 0 03 00020</t>
  </si>
  <si>
    <t>Создание новых объектов показа и новых туристских маршрутов</t>
  </si>
  <si>
    <t>04 0 00 00000</t>
  </si>
  <si>
    <t>04 0 00 00040</t>
  </si>
  <si>
    <t>04 0 00 00010</t>
  </si>
  <si>
    <t>Муниципальная программа "Создание условий для улучшения кадровой ситуации в бюджетных учреждениях здравоохранения Великоустюгского муниципального района на 2016-2020 годы"</t>
  </si>
  <si>
    <t>Выплаты стипендии и оплата прохождения подготовки по второй специальности</t>
  </si>
  <si>
    <t>Единовременные выплаты</t>
  </si>
  <si>
    <t>Обеспечение жильём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</si>
  <si>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</si>
  <si>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02 0 03 00000</t>
  </si>
  <si>
    <t>02 0 03 00010</t>
  </si>
  <si>
    <t>02 0 03 00020</t>
  </si>
  <si>
    <t>02 0 03 00030</t>
  </si>
  <si>
    <t>02 0 03 00050</t>
  </si>
  <si>
    <t>02 0 00 00000</t>
  </si>
  <si>
    <t>03 0 00 00010</t>
  </si>
  <si>
    <t>02 0 01 00000</t>
  </si>
  <si>
    <t>02 0 01 00010</t>
  </si>
  <si>
    <t>02 0 01 00020</t>
  </si>
  <si>
    <t>02 0 01 00050</t>
  </si>
  <si>
    <t>02 0 02 00000</t>
  </si>
  <si>
    <t>02 0 02 00040</t>
  </si>
  <si>
    <t>12 0 00 00000</t>
  </si>
  <si>
    <t>12 0 00 00010</t>
  </si>
  <si>
    <t>12 0 00 00040</t>
  </si>
  <si>
    <t>12 0 00 00050</t>
  </si>
  <si>
    <t>12 0 00 00060</t>
  </si>
  <si>
    <t>09 0 00 00000</t>
  </si>
  <si>
    <t>09 0 01 00000</t>
  </si>
  <si>
    <t>Субсидии на обеспечение жильем молодых семей</t>
  </si>
  <si>
    <t>09 0 01 L0200</t>
  </si>
  <si>
    <t>Муниципальная программа "Обеспечение жильём молодых семей Великоустюгского района" на 2015-2020 годы</t>
  </si>
  <si>
    <t>13 0 00 00000</t>
  </si>
  <si>
    <t>13 0 01 00000</t>
  </si>
  <si>
    <t>13 0 03 00000</t>
  </si>
  <si>
    <t>14 0 00 00000</t>
  </si>
  <si>
    <t>07 0 01 S1060</t>
  </si>
  <si>
    <t>06 0 00 00000</t>
  </si>
  <si>
    <t>06 0 01 00000</t>
  </si>
  <si>
    <t>Субвенции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</si>
  <si>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06 0 01 72190</t>
  </si>
  <si>
    <t>06 0 02 00000</t>
  </si>
  <si>
    <t>06 0 02 72190</t>
  </si>
  <si>
    <t>06 0 03 00000</t>
  </si>
  <si>
    <t>06 0 03 72190</t>
  </si>
  <si>
    <t>Муниципальная  программа "Развитие системы образования Великоустюгского муниципального района на 2015-2018 годы"</t>
  </si>
  <si>
    <t>15 0 00 00000</t>
  </si>
  <si>
    <t>15 0 01 00000</t>
  </si>
  <si>
    <t>15 0 01 00010</t>
  </si>
  <si>
    <t>15 0 01 00020</t>
  </si>
  <si>
    <t xml:space="preserve">Межбюджетные трансферты, передаваемые в бюджеты  городских (сельских) поселений за счет средств дорожного фонда </t>
  </si>
  <si>
    <t>15 0 01 S3230</t>
  </si>
  <si>
    <t>17 0 00 00000</t>
  </si>
  <si>
    <t xml:space="preserve">Мероприятия по обеспечению объектами инженерной инфраструктуры на территории сельских поселений муниципального района </t>
  </si>
  <si>
    <t>17 0 03 00000</t>
  </si>
  <si>
    <t>Мероприятия по обеспечению жильём граждан, проживающих в сельских поселениях муниципального района, в том числе молодых семей и молодых специалистов</t>
  </si>
  <si>
    <t xml:space="preserve">17 0 01 00000 </t>
  </si>
  <si>
    <t>Строительство (приобретение) жилья для граждан, проживающих в сельских поселениях  муниципального района</t>
  </si>
  <si>
    <t>Муниципальная программа "Развитие  сети автомобильных дорог общего пользования местного значения Великоустюгского муниципального района и поселений на 2016-2018 годы"</t>
  </si>
  <si>
    <t>Муниципальная  программа "Развитие физической культуры и спорта в Великоустюгском муниципальном районе на 2016-2018 годы"</t>
  </si>
  <si>
    <t>03 0 00 00000</t>
  </si>
  <si>
    <t>03 0 00 00030</t>
  </si>
  <si>
    <t>03 0 00 00040</t>
  </si>
  <si>
    <t>03 0 00 00050</t>
  </si>
  <si>
    <t>03 0  00 00000</t>
  </si>
  <si>
    <t>04 0 00 00020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</si>
  <si>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</si>
  <si>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</si>
  <si>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Комплектование библиотечных фондов, в том числе подписка на периодические издания</t>
  </si>
  <si>
    <t>Обеспечение деятельности подведомственного учреждения</t>
  </si>
  <si>
    <t>Финансовое обеспечение муниципальных заданий, культурных мероприятий</t>
  </si>
  <si>
    <t>Финансовое обеспечение муниципальных заданий</t>
  </si>
  <si>
    <t>01 0 03 00010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</si>
  <si>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</si>
  <si>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Информационно-просветительские мероприятия, в том числе повышение квалификации кадрового состава</t>
  </si>
  <si>
    <t>02 0 01 00030</t>
  </si>
  <si>
    <t>12 0 00 00030</t>
  </si>
  <si>
    <t>12 0 00 00020</t>
  </si>
  <si>
    <t>Информационное обеспечение развития физической культуры</t>
  </si>
  <si>
    <t>Публичные нормативные социальные выплаты гражданам</t>
  </si>
  <si>
    <t>310</t>
  </si>
  <si>
    <t>08 0 03 72250</t>
  </si>
  <si>
    <t>08 0 04 00020</t>
  </si>
  <si>
    <t>Обеспечение реализации муниципальной программы</t>
  </si>
  <si>
    <t>Хозяйственное обслуживание аппарата 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</si>
  <si>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</si>
  <si>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аппарата управления администрации района</t>
  </si>
  <si>
    <t>Муниципальная программа "Совершенствование муниципального управления в Великоустюгском муниципальном районе в 2017-2019 годах"</t>
  </si>
  <si>
    <t>Муниципальная программа "Основные направления кадровой политики в Великоустюгском муниципальном районе на 2017-2019 годы"</t>
  </si>
  <si>
    <t>Совершенствование системы и правовое регулирование служебной деятельности работников</t>
  </si>
  <si>
    <t>Совершенствование организационных механизмов профессиональной служебной деятельности работников</t>
  </si>
  <si>
    <t>Обеспечение гарантий для служащих</t>
  </si>
  <si>
    <t xml:space="preserve">Развитие системы подготовки кадров </t>
  </si>
  <si>
    <t>Повышение доступности муниципальных услуг</t>
  </si>
  <si>
    <t>Субвенции  на осуществлении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</si>
  <si>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Субвенции на 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</si>
  <si>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Субвенции на 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</si>
  <si>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Субвенция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</si>
  <si>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08 0 04 72060</t>
  </si>
  <si>
    <t>08 0 04 72140</t>
  </si>
  <si>
    <t>08 0 04 72180</t>
  </si>
  <si>
    <t>08 0 04 72200</t>
  </si>
  <si>
    <t>16 0 00 00020</t>
  </si>
  <si>
    <t>Развитие системы профориентационной работы с молодёжью</t>
  </si>
  <si>
    <t>Материально-техническое обеспечение физического воспитания и развития физической культуры и спорта</t>
  </si>
  <si>
    <t>12 0 00 00070</t>
  </si>
  <si>
    <t>Пенсионное обеспечение</t>
  </si>
  <si>
    <t>Подготовка и участие сборных команд района (детских и взрослых) в чемпионатах и первенствах Вологодской области, иных соревнованиях областного, межрегионального и российского уровней</t>
  </si>
  <si>
    <t xml:space="preserve">Муниципальная программа по переселению граждан из аварийного жилищного фонда в муниципальных образованиях Великоустюгского муниципального района  </t>
  </si>
  <si>
    <t xml:space="preserve">Обеспечение мероприятий по переселению граждан из аварийного жилищного фонда  за счет средств, поступивших от государственной корпорации - Фонда содействия реформированию жилищно-коммунального хозяйства </t>
  </si>
  <si>
    <t>Обеспечение мероприятий по переселению граждан из аварийного жилищного фонда  за счет средств областного бюджета</t>
  </si>
  <si>
    <t>Обеспечение мероприятий по переселению граждан из аварийного жилищного фонда</t>
  </si>
  <si>
    <t>14 4 00 00000</t>
  </si>
  <si>
    <t>14 4 00 09502</t>
  </si>
  <si>
    <t>14 4 00 09602</t>
  </si>
  <si>
    <t>14 4 00 S9602</t>
  </si>
  <si>
    <t>Муниципальная программа  "Переселение граждан из аварийного жилищного фонда в муниципальных образованиях Великоустюгского муниципального района  на 2016-2017"</t>
  </si>
  <si>
    <t>15 0 01 S1350</t>
  </si>
  <si>
    <t>Дорожное хозяйство (дорожные фонды)</t>
  </si>
  <si>
    <t>Муниципальная программа «Развитие малого и среднего предпринимательства в Великоустюгском муниципальном районе на 2016-2018 годы»</t>
  </si>
  <si>
    <t>19 0 00 00000</t>
  </si>
  <si>
    <t>Транспорт</t>
  </si>
  <si>
    <t>Оказание имущественной и финансовой поддержки субъектам малого и среднего предпринимательства</t>
  </si>
  <si>
    <t>19 0 02 00000</t>
  </si>
  <si>
    <t>Предоставление субсидий на возмещение убытков по перевозке пассажиров автомобильным транспортом по социально-значимым маршрутам</t>
  </si>
  <si>
    <t>19 0 02 00010</t>
  </si>
  <si>
    <t>Предоставление субсидий на возмещение убытков по перевозке пассажиров речным транспортом на внутрирайонных речных маршрутах</t>
  </si>
  <si>
    <t>19 0 02 00020</t>
  </si>
  <si>
    <t>Сумма</t>
  </si>
  <si>
    <t>Распределение бюджетных ассигнований на реализацию муниципальных программ на 2017 год</t>
  </si>
  <si>
    <t>Содержание казённого учреждения</t>
  </si>
  <si>
    <t>06 0 02 00010</t>
  </si>
  <si>
    <t>Информационное обеспечение туристской деятельности и продвижение туристского продукта района</t>
  </si>
  <si>
    <t>Предупреждение беспризорности, безнадзорности, профилактика правонарушений несовершеннолетних</t>
  </si>
  <si>
    <t>Противодействие незаконному обороту наркотиков, снижение масштабов злоупотребления алкогольной продукцией, профилактика алкоголизма и наркомании</t>
  </si>
  <si>
    <t>Профилактика незаконного оборота наркотиков, зависимости от психоактивных веществ, снижение масштабов злоупотребления алкогольной продукции</t>
  </si>
  <si>
    <t>Развитие кадрового потенциала в системе муниципального управления</t>
  </si>
  <si>
    <t>Организация и кадровое обеспечение</t>
  </si>
  <si>
    <t xml:space="preserve">Строительство фельдшерско-акушерских пунктов и офисов врачей общей практики </t>
  </si>
  <si>
    <t>Капитальный ремонт, ремонт и содержание автомобильных дорог общего пользования местного значения</t>
  </si>
  <si>
    <t>Дорожная деятельность в отношении автомобильных дорог общего пользования местного значения</t>
  </si>
  <si>
    <t>(тыс. рублей)</t>
  </si>
  <si>
    <t>Расходы на выплаты персоналу казённых учреждений</t>
  </si>
  <si>
    <t>Дополнительное образование детей</t>
  </si>
  <si>
    <t>Общее и дополнительное образование</t>
  </si>
  <si>
    <t xml:space="preserve">Молодёжная политика </t>
  </si>
  <si>
    <t>Молодёжная политика</t>
  </si>
  <si>
    <t>830</t>
  </si>
  <si>
    <t>Исполнение судебных актов</t>
  </si>
  <si>
    <t>01 0 01 L0270</t>
  </si>
  <si>
    <t>Мероприятия, проводимые в рамках государственной программы Российской Федерации "Доступная среда" на 2011-2020 годы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</si>
  <si>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</si>
  <si>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"Переселение граждан из аварийного жилищного фонда в муниципальных образованиях Великоустюгского муниципального района  на 2015-2016"</t>
  </si>
  <si>
    <t>14 3 00 00000</t>
  </si>
  <si>
    <t>14 3 00 09502</t>
  </si>
  <si>
    <t>14 3 00 09602</t>
  </si>
  <si>
    <t>14 3 00 S9602</t>
  </si>
  <si>
    <t>15 0 01 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</si>
  <si>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</si>
  <si>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03 0 00 00020</t>
  </si>
  <si>
    <t xml:space="preserve">Создание условий для духовно-нравственного, патриотического и гражданско-правового воспитания молодёжи, формирование позитивного отношения у молодых людей к военной службе и положительной мотивации относительно прохождения военной службы по призыву и по контракту </t>
  </si>
  <si>
    <t>01 0 01 S3230</t>
  </si>
  <si>
    <t>01 0 02 S0970</t>
  </si>
  <si>
    <t>Мероприятия по созданию в общеобразовательных учреждениях, расположенных в сельской местности, условий для занятия физической культурой и спортом</t>
  </si>
  <si>
    <t>Реконструкция, капитальные ремонты, ремонты зданий, в том числе проектно-изыскательские работы</t>
  </si>
  <si>
    <t>Реконструкция, капитальные ремонты, ремонты зданий с привлечением средств вышестоящих бюджетов</t>
  </si>
  <si>
    <t>17 0 03 L0180</t>
  </si>
  <si>
    <t>Строительство распределительных сетей газопровода, сетей теплоснабжения, водоснабжения</t>
  </si>
  <si>
    <t>17 0 02 L0180</t>
  </si>
  <si>
    <t>17 0 01 L0180</t>
  </si>
  <si>
    <t>Капитальный ремонт, ремонт и содержание  автомобильных дорог общего пользования местного значения с привлечением средств вышестоящих бюджетов</t>
  </si>
  <si>
    <t>Мероприятий по строительству, реконструкции объектов благоустройства</t>
  </si>
  <si>
    <t>Амбулаторная помощь</t>
  </si>
  <si>
    <t>Создание условий для функционирования и обеспечения системы персонифицированного финансирования дополнительного образования детей</t>
  </si>
  <si>
    <t>Субсидии некоммерческим организациям (за исключением государственных (муниципальных) учреждений)</t>
  </si>
  <si>
    <t>Мероприятия, проводимые в рамках федеральной целевой программы развития образования на 2016-2020 годы</t>
  </si>
  <si>
    <t>01 0 02 00080</t>
  </si>
  <si>
    <t>01 0 02 L4980</t>
  </si>
  <si>
    <t>630</t>
  </si>
  <si>
    <t>Муниципальная программа " Предотвращение распространения сорного растения борщевик Сосновского на территории Великоустюгского района на 2017-2020 годы"</t>
  </si>
  <si>
    <t>Расходы на проведение мероприятий по предотвращению распространения сорного растения борщевик Сосновского</t>
  </si>
  <si>
    <t>20 0 00 00000</t>
  </si>
  <si>
    <t>20 0 00 S1400</t>
  </si>
  <si>
    <t>12</t>
  </si>
  <si>
    <t>Другие вопросы в области национальной экономики</t>
  </si>
  <si>
    <t>Предоставление субсидий на компенсацию части затрат на горюче-смазочные материалы, произведенных при доставке товаров первой необходимости в труднодоступные и малонаселенные пункты</t>
  </si>
  <si>
    <t>19 0 02 S1250</t>
  </si>
  <si>
    <t>Муниципальная программа "Создание условий для развития потенциала великоустюгской молодёжи" на 2015-2018 годы</t>
  </si>
  <si>
    <t>02 0 01 L5190</t>
  </si>
  <si>
    <t>02 0 01 L5191</t>
  </si>
  <si>
    <t>Комплектование книжных фондов общедоступных библиотек муниципальных образований области</t>
  </si>
  <si>
    <t xml:space="preserve">Поддержка муниципальных учреждений культуры, находящихся на территории сельских поселений, и  лучших работников этих учреждений </t>
  </si>
  <si>
    <t>Субсидии бюджетным учреждениям</t>
  </si>
  <si>
    <t>Субсидии на внедрение в общеобразовательных организациях системы мониторинга здоровья обучающихся на основе отечественной технологической платформы</t>
  </si>
  <si>
    <t>01 0 02 L5640</t>
  </si>
  <si>
    <t xml:space="preserve">                                                                                               Приложение 9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09.12.2016  № 92                                                                                      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</si>
  <si>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Приложение 6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31.10.2017 № 21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Великоустюгской Думы от 09.12.2016 № 92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</si>
</sst>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000"/>
    <numFmt numFmtId="193" formatCode="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_ ;\-#,##0.00\ "/>
    <numFmt numFmtId="199" formatCode="_-* #,##0.0_р_._-;\-* #,##0.0_р_._-;_-* &quot;-&quot;?_р_._-;_-@_-"/>
    <numFmt numFmtId="200" formatCode="_-* #,##0.0&quot;р.&quot;_-;\-* #,##0.0&quot;р.&quot;_-;_-* &quot;-&quot;?&quot;р.&quot;_-;_-@_-"/>
    <numFmt numFmtId="201" formatCode="#,##0.0_р_.;\-#,##0.0_р_."/>
    <numFmt numFmtId="202" formatCode="0000"/>
    <numFmt numFmtId="203" formatCode="0000.0"/>
    <numFmt numFmtId="204" formatCode="#,##0.0_р_."/>
  </numFmts>
  <fonts count="4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1" fillId="0" borderId="0">
      <alignment/>
      <protection locked="0"/>
    </xf>
  </cellStyleXfs>
  <cellXfs count="9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11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1" xfId="40" applyNumberFormat="1" applyFont="1" applyFill="1" applyBorder="1" applyAlignment="1">
      <alignment horizontal="center"/>
      <protection/>
    </xf>
    <xf numFmtId="49" fontId="10" fillId="0" borderId="11" xfId="0" applyNumberFormat="1" applyFont="1" applyFill="1" applyBorder="1" applyAlignment="1">
      <alignment horizontal="center" wrapText="1"/>
    </xf>
    <xf numFmtId="49" fontId="11" fillId="0" borderId="11" xfId="40" applyNumberFormat="1" applyFont="1" applyFill="1" applyBorder="1" applyAlignment="1">
      <alignment horizontal="center"/>
      <protection/>
    </xf>
    <xf numFmtId="49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49" fontId="11" fillId="0" borderId="11" xfId="40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left" vertical="justify" wrapText="1"/>
    </xf>
    <xf numFmtId="0" fontId="10" fillId="0" borderId="13" xfId="0" applyNumberFormat="1" applyFont="1" applyFill="1" applyBorder="1" applyAlignment="1">
      <alignment horizontal="left" vertical="justify" wrapText="1"/>
    </xf>
    <xf numFmtId="0" fontId="10" fillId="0" borderId="13" xfId="40" applyFont="1" applyFill="1" applyBorder="1" applyAlignment="1">
      <alignment horizontal="left" vertical="justify" wrapText="1"/>
      <protection/>
    </xf>
    <xf numFmtId="49" fontId="10" fillId="0" borderId="13" xfId="40" applyNumberFormat="1" applyFont="1" applyFill="1" applyBorder="1" applyAlignment="1">
      <alignment horizontal="left" vertical="justify" wrapText="1"/>
      <protection/>
    </xf>
    <xf numFmtId="0" fontId="10" fillId="0" borderId="13" xfId="61" applyNumberFormat="1" applyFont="1" applyFill="1" applyBorder="1" applyAlignment="1" applyProtection="1">
      <alignment horizontal="left" vertical="justify" wrapText="1"/>
      <protection hidden="1"/>
    </xf>
    <xf numFmtId="2" fontId="10" fillId="0" borderId="13" xfId="0" applyNumberFormat="1" applyFont="1" applyFill="1" applyBorder="1" applyAlignment="1">
      <alignment horizontal="left" vertical="justify" wrapText="1"/>
    </xf>
    <xf numFmtId="188" fontId="11" fillId="0" borderId="14" xfId="0" applyNumberFormat="1" applyFont="1" applyFill="1" applyBorder="1" applyAlignment="1">
      <alignment horizontal="right" wrapText="1"/>
    </xf>
    <xf numFmtId="188" fontId="11" fillId="0" borderId="15" xfId="0" applyNumberFormat="1" applyFont="1" applyFill="1" applyBorder="1" applyAlignment="1">
      <alignment horizontal="right" wrapText="1"/>
    </xf>
    <xf numFmtId="188" fontId="10" fillId="0" borderId="15" xfId="0" applyNumberFormat="1" applyFont="1" applyFill="1" applyBorder="1" applyAlignment="1">
      <alignment horizontal="right" vertical="center" wrapText="1"/>
    </xf>
    <xf numFmtId="188" fontId="10" fillId="0" borderId="15" xfId="0" applyNumberFormat="1" applyFont="1" applyFill="1" applyBorder="1" applyAlignment="1">
      <alignment/>
    </xf>
    <xf numFmtId="188" fontId="11" fillId="0" borderId="15" xfId="0" applyNumberFormat="1" applyFont="1" applyFill="1" applyBorder="1" applyAlignment="1">
      <alignment/>
    </xf>
    <xf numFmtId="188" fontId="11" fillId="0" borderId="15" xfId="40" applyNumberFormat="1" applyFont="1" applyFill="1" applyBorder="1">
      <alignment/>
      <protection/>
    </xf>
    <xf numFmtId="188" fontId="10" fillId="0" borderId="15" xfId="40" applyNumberFormat="1" applyFont="1" applyFill="1" applyBorder="1">
      <alignment/>
      <protection/>
    </xf>
    <xf numFmtId="188" fontId="11" fillId="0" borderId="15" xfId="0" applyNumberFormat="1" applyFont="1" applyFill="1" applyBorder="1" applyAlignment="1">
      <alignment horizontal="right"/>
    </xf>
    <xf numFmtId="188" fontId="10" fillId="0" borderId="15" xfId="0" applyNumberFormat="1" applyFont="1" applyFill="1" applyBorder="1" applyAlignment="1">
      <alignment horizontal="right"/>
    </xf>
    <xf numFmtId="188" fontId="10" fillId="0" borderId="15" xfId="0" applyNumberFormat="1" applyFont="1" applyFill="1" applyBorder="1" applyAlignment="1">
      <alignment horizontal="right" wrapText="1"/>
    </xf>
    <xf numFmtId="188" fontId="11" fillId="0" borderId="15" xfId="0" applyNumberFormat="1" applyFont="1" applyFill="1" applyBorder="1" applyAlignment="1">
      <alignment horizontal="right" vertical="center"/>
    </xf>
    <xf numFmtId="49" fontId="11" fillId="0" borderId="16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wrapText="1"/>
    </xf>
    <xf numFmtId="49" fontId="10" fillId="0" borderId="18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9" xfId="40" applyNumberFormat="1" applyFont="1" applyFill="1" applyBorder="1" applyAlignment="1">
      <alignment horizontal="center"/>
      <protection/>
    </xf>
    <xf numFmtId="49" fontId="10" fillId="0" borderId="18" xfId="0" applyNumberFormat="1" applyFont="1" applyFill="1" applyBorder="1" applyAlignment="1">
      <alignment horizontal="center" wrapText="1"/>
    </xf>
    <xf numFmtId="49" fontId="10" fillId="0" borderId="19" xfId="40" applyNumberFormat="1" applyFont="1" applyFill="1" applyBorder="1" applyAlignment="1">
      <alignment horizontal="center"/>
      <protection/>
    </xf>
    <xf numFmtId="49" fontId="10" fillId="0" borderId="18" xfId="40" applyNumberFormat="1" applyFont="1" applyFill="1" applyBorder="1" applyAlignment="1">
      <alignment horizontal="center"/>
      <protection/>
    </xf>
    <xf numFmtId="49" fontId="11" fillId="0" borderId="18" xfId="40" applyNumberFormat="1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49" fontId="11" fillId="0" borderId="18" xfId="40" applyNumberFormat="1" applyFont="1" applyFill="1" applyBorder="1" applyAlignment="1">
      <alignment horizontal="center" vertical="center"/>
      <protection/>
    </xf>
    <xf numFmtId="49" fontId="11" fillId="0" borderId="19" xfId="40" applyNumberFormat="1" applyFont="1" applyFill="1" applyBorder="1" applyAlignment="1">
      <alignment horizontal="center" vertical="center"/>
      <protection/>
    </xf>
    <xf numFmtId="0" fontId="10" fillId="0" borderId="18" xfId="0" applyFont="1" applyFill="1" applyBorder="1" applyAlignment="1">
      <alignment horizontal="center"/>
    </xf>
    <xf numFmtId="49" fontId="10" fillId="0" borderId="20" xfId="40" applyNumberFormat="1" applyFont="1" applyFill="1" applyBorder="1" applyAlignment="1">
      <alignment horizontal="center"/>
      <protection/>
    </xf>
    <xf numFmtId="49" fontId="10" fillId="0" borderId="21" xfId="40" applyNumberFormat="1" applyFont="1" applyFill="1" applyBorder="1" applyAlignment="1">
      <alignment horizontal="center"/>
      <protection/>
    </xf>
    <xf numFmtId="49" fontId="10" fillId="0" borderId="22" xfId="40" applyNumberFormat="1" applyFont="1" applyFill="1" applyBorder="1" applyAlignment="1">
      <alignment horizontal="center"/>
      <protection/>
    </xf>
    <xf numFmtId="188" fontId="10" fillId="0" borderId="23" xfId="0" applyNumberFormat="1" applyFont="1" applyFill="1" applyBorder="1" applyAlignment="1">
      <alignment/>
    </xf>
    <xf numFmtId="49" fontId="11" fillId="0" borderId="24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/>
    </xf>
    <xf numFmtId="49" fontId="11" fillId="0" borderId="26" xfId="0" applyNumberFormat="1" applyFont="1" applyFill="1" applyBorder="1" applyAlignment="1">
      <alignment horizontal="center"/>
    </xf>
    <xf numFmtId="188" fontId="11" fillId="0" borderId="27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0" fontId="11" fillId="0" borderId="28" xfId="0" applyFont="1" applyFill="1" applyBorder="1" applyAlignment="1">
      <alignment horizontal="left" vertical="justify" wrapText="1"/>
    </xf>
    <xf numFmtId="0" fontId="11" fillId="0" borderId="13" xfId="0" applyFont="1" applyFill="1" applyBorder="1" applyAlignment="1">
      <alignment horizontal="left" vertical="justify" wrapText="1"/>
    </xf>
    <xf numFmtId="0" fontId="10" fillId="0" borderId="13" xfId="0" applyFont="1" applyFill="1" applyBorder="1" applyAlignment="1">
      <alignment horizontal="left" vertical="justify" wrapText="1"/>
    </xf>
    <xf numFmtId="49" fontId="11" fillId="0" borderId="13" xfId="40" applyNumberFormat="1" applyFont="1" applyFill="1" applyBorder="1" applyAlignment="1">
      <alignment horizontal="left" vertical="justify" wrapText="1"/>
      <protection/>
    </xf>
    <xf numFmtId="0" fontId="11" fillId="0" borderId="13" xfId="40" applyFont="1" applyFill="1" applyBorder="1" applyAlignment="1">
      <alignment horizontal="left" vertical="justify" wrapText="1"/>
      <protection/>
    </xf>
    <xf numFmtId="0" fontId="10" fillId="0" borderId="13" xfId="0" applyFont="1" applyFill="1" applyBorder="1" applyAlignment="1">
      <alignment horizontal="left" vertical="justify"/>
    </xf>
    <xf numFmtId="49" fontId="11" fillId="0" borderId="13" xfId="0" applyNumberFormat="1" applyFont="1" applyFill="1" applyBorder="1" applyAlignment="1">
      <alignment horizontal="left" vertical="justify" wrapText="1"/>
    </xf>
    <xf numFmtId="0" fontId="10" fillId="0" borderId="13" xfId="40" applyNumberFormat="1" applyFont="1" applyFill="1" applyBorder="1" applyAlignment="1">
      <alignment horizontal="left" vertical="justify" wrapText="1"/>
      <protection/>
    </xf>
    <xf numFmtId="0" fontId="11" fillId="0" borderId="13" xfId="61" applyNumberFormat="1" applyFont="1" applyFill="1" applyBorder="1" applyAlignment="1" applyProtection="1">
      <alignment horizontal="left" vertical="justify" wrapText="1"/>
      <protection hidden="1"/>
    </xf>
    <xf numFmtId="0" fontId="10" fillId="0" borderId="29" xfId="61" applyNumberFormat="1" applyFont="1" applyFill="1" applyBorder="1" applyAlignment="1" applyProtection="1">
      <alignment horizontal="left" vertical="justify" wrapText="1"/>
      <protection hidden="1"/>
    </xf>
    <xf numFmtId="49" fontId="11" fillId="0" borderId="30" xfId="0" applyNumberFormat="1" applyFont="1" applyFill="1" applyBorder="1" applyAlignment="1">
      <alignment horizontal="left" vertical="justify"/>
    </xf>
    <xf numFmtId="0" fontId="10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88" fontId="10" fillId="0" borderId="35" xfId="0" applyNumberFormat="1" applyFont="1" applyFill="1" applyBorder="1" applyAlignment="1">
      <alignment horizontal="center" vertical="center" wrapText="1"/>
    </xf>
    <xf numFmtId="188" fontId="10" fillId="0" borderId="36" xfId="0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</cellXfs>
  <cellStyles count="59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Excel Built-in Norm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  <cellStyle name="Џђћ–…ќ’ќ›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8"/>
  <sheetViews>
    <sheetView tabSelected="1" zoomScale="80" zoomScaleNormal="80" zoomScaleSheetLayoutView="70" zoomScalePageLayoutView="0" workbookViewId="0" topLeftCell="A1">
      <selection activeCell="A1" sqref="A1"/>
    </sheetView>
  </sheetViews>
  <sheetFormatPr defaultColWidth="8.75390625" defaultRowHeight="12.75"/>
  <cols>
    <col min="1" max="1" width="89.00390625" style="1" customWidth="1"/>
    <col min="2" max="2" width="22.375" style="1" customWidth="1"/>
    <col min="3" max="3" width="10.625" style="4" customWidth="1"/>
    <col min="4" max="4" width="10.00390625" style="4" customWidth="1"/>
    <col min="5" max="5" width="11.00390625" style="2" customWidth="1"/>
    <col min="6" max="6" width="18.00390625" style="1" customWidth="1"/>
    <col min="7" max="16384" width="8.75390625" style="1" customWidth="1"/>
  </cols>
  <sheetData>
    <row r="1" spans="4:6" ht="159" customHeight="1">
      <c r="D1" s="84" t="s">
        <v>409</v>
      </c>
      <c r="E1" s="84"/>
      <c r="F1" s="85"/>
    </row>
    <row r="3" spans="4:6" ht="103.5" customHeight="1">
      <c r="D3" s="84" t="s">
        <v>408</v>
      </c>
      <c r="E3" s="84"/>
      <c r="F3" s="85"/>
    </row>
    <row r="5" spans="1:6" ht="32.25" customHeight="1">
      <c r="A5" s="86" t="s">
        <v>342</v>
      </c>
      <c r="B5" s="86"/>
      <c r="C5" s="87"/>
      <c r="D5" s="87"/>
      <c r="E5" s="87"/>
      <c r="F5" s="88"/>
    </row>
    <row r="6" spans="1:6" ht="15" customHeight="1" thickBot="1">
      <c r="A6" s="8"/>
      <c r="B6" s="8"/>
      <c r="C6" s="78" t="s">
        <v>120</v>
      </c>
      <c r="D6" s="79"/>
      <c r="E6" s="79"/>
      <c r="F6" s="17" t="s">
        <v>354</v>
      </c>
    </row>
    <row r="7" spans="1:6" s="5" customFormat="1" ht="36" customHeight="1">
      <c r="A7" s="91" t="s">
        <v>91</v>
      </c>
      <c r="B7" s="80" t="s">
        <v>77</v>
      </c>
      <c r="C7" s="82" t="s">
        <v>74</v>
      </c>
      <c r="D7" s="82" t="s">
        <v>75</v>
      </c>
      <c r="E7" s="93" t="s">
        <v>76</v>
      </c>
      <c r="F7" s="89" t="s">
        <v>341</v>
      </c>
    </row>
    <row r="8" spans="1:6" s="5" customFormat="1" ht="30" customHeight="1" thickBot="1">
      <c r="A8" s="92"/>
      <c r="B8" s="81"/>
      <c r="C8" s="83"/>
      <c r="D8" s="83"/>
      <c r="E8" s="94"/>
      <c r="F8" s="90"/>
    </row>
    <row r="9" spans="1:6" s="19" customFormat="1" ht="37.5">
      <c r="A9" s="67" t="s">
        <v>258</v>
      </c>
      <c r="B9" s="40" t="s">
        <v>175</v>
      </c>
      <c r="C9" s="22"/>
      <c r="D9" s="22"/>
      <c r="E9" s="41"/>
      <c r="F9" s="29">
        <f>+F10</f>
        <v>763606.5000000001</v>
      </c>
    </row>
    <row r="10" spans="1:6" s="19" customFormat="1" ht="18.75">
      <c r="A10" s="68" t="s">
        <v>81</v>
      </c>
      <c r="B10" s="42" t="s">
        <v>175</v>
      </c>
      <c r="C10" s="14" t="s">
        <v>14</v>
      </c>
      <c r="D10" s="14" t="s">
        <v>11</v>
      </c>
      <c r="E10" s="43"/>
      <c r="F10" s="30">
        <f>+F11+F32+F67+F71+F53</f>
        <v>763606.5000000001</v>
      </c>
    </row>
    <row r="11" spans="1:6" s="16" customFormat="1" ht="18.75">
      <c r="A11" s="69" t="s">
        <v>6</v>
      </c>
      <c r="B11" s="44" t="s">
        <v>175</v>
      </c>
      <c r="C11" s="12" t="s">
        <v>14</v>
      </c>
      <c r="D11" s="12" t="s">
        <v>10</v>
      </c>
      <c r="E11" s="45"/>
      <c r="F11" s="31">
        <f>+F12</f>
        <v>285061.30000000005</v>
      </c>
    </row>
    <row r="12" spans="1:6" s="16" customFormat="1" ht="18.75">
      <c r="A12" s="23" t="s">
        <v>6</v>
      </c>
      <c r="B12" s="44" t="s">
        <v>176</v>
      </c>
      <c r="C12" s="10" t="s">
        <v>14</v>
      </c>
      <c r="D12" s="10" t="s">
        <v>10</v>
      </c>
      <c r="E12" s="46"/>
      <c r="F12" s="32">
        <f>+F13+F16+F18+F20+F22+F24+F26+F28+F30</f>
        <v>285061.30000000005</v>
      </c>
    </row>
    <row r="13" spans="1:6" s="16" customFormat="1" ht="37.5">
      <c r="A13" s="23" t="s">
        <v>377</v>
      </c>
      <c r="B13" s="44" t="s">
        <v>177</v>
      </c>
      <c r="C13" s="10" t="s">
        <v>14</v>
      </c>
      <c r="D13" s="10" t="s">
        <v>10</v>
      </c>
      <c r="E13" s="46"/>
      <c r="F13" s="32">
        <f>+F14+F15</f>
        <v>6286.1</v>
      </c>
    </row>
    <row r="14" spans="1:6" s="16" customFormat="1" ht="37.5">
      <c r="A14" s="27" t="s">
        <v>97</v>
      </c>
      <c r="B14" s="44" t="s">
        <v>177</v>
      </c>
      <c r="C14" s="10" t="s">
        <v>14</v>
      </c>
      <c r="D14" s="10" t="s">
        <v>10</v>
      </c>
      <c r="E14" s="46" t="s">
        <v>98</v>
      </c>
      <c r="F14" s="32">
        <v>3506.4</v>
      </c>
    </row>
    <row r="15" spans="1:6" s="16" customFormat="1" ht="18.75">
      <c r="A15" s="23" t="s">
        <v>99</v>
      </c>
      <c r="B15" s="44" t="s">
        <v>177</v>
      </c>
      <c r="C15" s="10" t="s">
        <v>14</v>
      </c>
      <c r="D15" s="10" t="s">
        <v>10</v>
      </c>
      <c r="E15" s="46" t="s">
        <v>105</v>
      </c>
      <c r="F15" s="32">
        <v>2779.7</v>
      </c>
    </row>
    <row r="16" spans="1:6" s="16" customFormat="1" ht="18.75">
      <c r="A16" s="23" t="s">
        <v>39</v>
      </c>
      <c r="B16" s="44" t="s">
        <v>178</v>
      </c>
      <c r="C16" s="10" t="s">
        <v>14</v>
      </c>
      <c r="D16" s="10" t="s">
        <v>10</v>
      </c>
      <c r="E16" s="46"/>
      <c r="F16" s="32">
        <f>+F17</f>
        <v>1050</v>
      </c>
    </row>
    <row r="17" spans="1:6" s="16" customFormat="1" ht="18.75">
      <c r="A17" s="23" t="s">
        <v>99</v>
      </c>
      <c r="B17" s="44" t="s">
        <v>178</v>
      </c>
      <c r="C17" s="10" t="s">
        <v>14</v>
      </c>
      <c r="D17" s="10" t="s">
        <v>10</v>
      </c>
      <c r="E17" s="46" t="s">
        <v>105</v>
      </c>
      <c r="F17" s="32">
        <v>1050</v>
      </c>
    </row>
    <row r="18" spans="1:6" s="16" customFormat="1" ht="18.75">
      <c r="A18" s="23" t="s">
        <v>95</v>
      </c>
      <c r="B18" s="44" t="s">
        <v>179</v>
      </c>
      <c r="C18" s="10" t="s">
        <v>14</v>
      </c>
      <c r="D18" s="10" t="s">
        <v>10</v>
      </c>
      <c r="E18" s="46"/>
      <c r="F18" s="32">
        <f>+F19</f>
        <v>1200</v>
      </c>
    </row>
    <row r="19" spans="1:6" s="16" customFormat="1" ht="18.75">
      <c r="A19" s="23" t="s">
        <v>99</v>
      </c>
      <c r="B19" s="44" t="s">
        <v>179</v>
      </c>
      <c r="C19" s="10" t="s">
        <v>14</v>
      </c>
      <c r="D19" s="10" t="s">
        <v>10</v>
      </c>
      <c r="E19" s="46" t="s">
        <v>105</v>
      </c>
      <c r="F19" s="32">
        <v>1200</v>
      </c>
    </row>
    <row r="20" spans="1:6" s="16" customFormat="1" ht="18.75">
      <c r="A20" s="23" t="s">
        <v>30</v>
      </c>
      <c r="B20" s="44" t="s">
        <v>180</v>
      </c>
      <c r="C20" s="10" t="s">
        <v>14</v>
      </c>
      <c r="D20" s="10" t="s">
        <v>10</v>
      </c>
      <c r="E20" s="46"/>
      <c r="F20" s="32">
        <f>+F21</f>
        <v>25</v>
      </c>
    </row>
    <row r="21" spans="1:6" s="16" customFormat="1" ht="18.75">
      <c r="A21" s="23" t="s">
        <v>99</v>
      </c>
      <c r="B21" s="44" t="s">
        <v>180</v>
      </c>
      <c r="C21" s="10" t="s">
        <v>14</v>
      </c>
      <c r="D21" s="10" t="s">
        <v>10</v>
      </c>
      <c r="E21" s="46" t="s">
        <v>105</v>
      </c>
      <c r="F21" s="32">
        <v>25</v>
      </c>
    </row>
    <row r="22" spans="1:6" s="16" customFormat="1" ht="18.75">
      <c r="A22" s="23" t="s">
        <v>40</v>
      </c>
      <c r="B22" s="44" t="s">
        <v>181</v>
      </c>
      <c r="C22" s="10" t="s">
        <v>14</v>
      </c>
      <c r="D22" s="10" t="s">
        <v>10</v>
      </c>
      <c r="E22" s="46"/>
      <c r="F22" s="32">
        <f>+F23</f>
        <v>84920</v>
      </c>
    </row>
    <row r="23" spans="1:6" s="16" customFormat="1" ht="18.75">
      <c r="A23" s="23" t="s">
        <v>99</v>
      </c>
      <c r="B23" s="44" t="s">
        <v>181</v>
      </c>
      <c r="C23" s="10" t="s">
        <v>14</v>
      </c>
      <c r="D23" s="10" t="s">
        <v>10</v>
      </c>
      <c r="E23" s="46" t="s">
        <v>105</v>
      </c>
      <c r="F23" s="32">
        <v>84920</v>
      </c>
    </row>
    <row r="24" spans="1:6" s="16" customFormat="1" ht="56.25">
      <c r="A24" s="27" t="s">
        <v>182</v>
      </c>
      <c r="B24" s="44" t="s">
        <v>184</v>
      </c>
      <c r="C24" s="10" t="s">
        <v>14</v>
      </c>
      <c r="D24" s="10" t="s">
        <v>10</v>
      </c>
      <c r="E24" s="46"/>
      <c r="F24" s="32">
        <f>+F25</f>
        <v>187981.1</v>
      </c>
    </row>
    <row r="25" spans="1:6" s="16" customFormat="1" ht="18.75">
      <c r="A25" s="23" t="s">
        <v>99</v>
      </c>
      <c r="B25" s="44" t="s">
        <v>184</v>
      </c>
      <c r="C25" s="10" t="s">
        <v>14</v>
      </c>
      <c r="D25" s="10" t="s">
        <v>10</v>
      </c>
      <c r="E25" s="46" t="s">
        <v>105</v>
      </c>
      <c r="F25" s="66">
        <v>187981.1</v>
      </c>
    </row>
    <row r="26" spans="1:6" s="16" customFormat="1" ht="75">
      <c r="A26" s="27" t="s">
        <v>183</v>
      </c>
      <c r="B26" s="44" t="s">
        <v>185</v>
      </c>
      <c r="C26" s="10" t="s">
        <v>14</v>
      </c>
      <c r="D26" s="10" t="s">
        <v>10</v>
      </c>
      <c r="E26" s="46"/>
      <c r="F26" s="32">
        <f>+F27</f>
        <v>500</v>
      </c>
    </row>
    <row r="27" spans="1:6" s="16" customFormat="1" ht="18.75">
      <c r="A27" s="23" t="s">
        <v>99</v>
      </c>
      <c r="B27" s="44" t="s">
        <v>185</v>
      </c>
      <c r="C27" s="10" t="s">
        <v>14</v>
      </c>
      <c r="D27" s="10" t="s">
        <v>10</v>
      </c>
      <c r="E27" s="46" t="s">
        <v>105</v>
      </c>
      <c r="F27" s="32">
        <v>500</v>
      </c>
    </row>
    <row r="28" spans="1:6" s="16" customFormat="1" ht="37.5">
      <c r="A28" s="23" t="s">
        <v>363</v>
      </c>
      <c r="B28" s="44" t="s">
        <v>362</v>
      </c>
      <c r="C28" s="10" t="s">
        <v>14</v>
      </c>
      <c r="D28" s="10" t="s">
        <v>10</v>
      </c>
      <c r="E28" s="46"/>
      <c r="F28" s="32">
        <f>+F29</f>
        <v>2112.2</v>
      </c>
    </row>
    <row r="29" spans="1:6" s="16" customFormat="1" ht="18.75">
      <c r="A29" s="23" t="s">
        <v>99</v>
      </c>
      <c r="B29" s="44" t="s">
        <v>362</v>
      </c>
      <c r="C29" s="10" t="s">
        <v>14</v>
      </c>
      <c r="D29" s="10" t="s">
        <v>10</v>
      </c>
      <c r="E29" s="46" t="s">
        <v>105</v>
      </c>
      <c r="F29" s="32">
        <v>2112.2</v>
      </c>
    </row>
    <row r="30" spans="1:6" s="16" customFormat="1" ht="37.5">
      <c r="A30" s="23" t="s">
        <v>378</v>
      </c>
      <c r="B30" s="44" t="s">
        <v>374</v>
      </c>
      <c r="C30" s="10" t="s">
        <v>14</v>
      </c>
      <c r="D30" s="10" t="s">
        <v>10</v>
      </c>
      <c r="E30" s="46"/>
      <c r="F30" s="32">
        <f>+F31</f>
        <v>986.9</v>
      </c>
    </row>
    <row r="31" spans="1:6" s="16" customFormat="1" ht="18.75">
      <c r="A31" s="23" t="s">
        <v>122</v>
      </c>
      <c r="B31" s="44" t="s">
        <v>374</v>
      </c>
      <c r="C31" s="10" t="s">
        <v>14</v>
      </c>
      <c r="D31" s="10" t="s">
        <v>10</v>
      </c>
      <c r="E31" s="46" t="s">
        <v>115</v>
      </c>
      <c r="F31" s="32">
        <v>986.9</v>
      </c>
    </row>
    <row r="32" spans="1:6" s="16" customFormat="1" ht="18.75">
      <c r="A32" s="23" t="s">
        <v>7</v>
      </c>
      <c r="B32" s="44" t="s">
        <v>175</v>
      </c>
      <c r="C32" s="10" t="s">
        <v>14</v>
      </c>
      <c r="D32" s="10" t="s">
        <v>16</v>
      </c>
      <c r="E32" s="46"/>
      <c r="F32" s="32">
        <f>+F33</f>
        <v>423577.80000000005</v>
      </c>
    </row>
    <row r="33" spans="1:6" s="16" customFormat="1" ht="18.75">
      <c r="A33" s="69" t="s">
        <v>357</v>
      </c>
      <c r="B33" s="44" t="s">
        <v>186</v>
      </c>
      <c r="C33" s="10" t="s">
        <v>14</v>
      </c>
      <c r="D33" s="10" t="s">
        <v>16</v>
      </c>
      <c r="E33" s="46"/>
      <c r="F33" s="32">
        <f>+F34+F37+F39+F41+F43+F45+F47+F49+F51</f>
        <v>423577.80000000005</v>
      </c>
    </row>
    <row r="34" spans="1:6" s="16" customFormat="1" ht="37.5">
      <c r="A34" s="23" t="s">
        <v>377</v>
      </c>
      <c r="B34" s="44" t="s">
        <v>187</v>
      </c>
      <c r="C34" s="10" t="s">
        <v>14</v>
      </c>
      <c r="D34" s="10" t="s">
        <v>16</v>
      </c>
      <c r="E34" s="46"/>
      <c r="F34" s="32">
        <f>+F35+F36</f>
        <v>8546.3</v>
      </c>
    </row>
    <row r="35" spans="1:6" s="16" customFormat="1" ht="37.5">
      <c r="A35" s="27" t="s">
        <v>97</v>
      </c>
      <c r="B35" s="44" t="s">
        <v>187</v>
      </c>
      <c r="C35" s="10" t="s">
        <v>14</v>
      </c>
      <c r="D35" s="10" t="s">
        <v>16</v>
      </c>
      <c r="E35" s="46" t="s">
        <v>98</v>
      </c>
      <c r="F35" s="32">
        <v>7317.2</v>
      </c>
    </row>
    <row r="36" spans="1:6" s="16" customFormat="1" ht="18.75">
      <c r="A36" s="23" t="s">
        <v>99</v>
      </c>
      <c r="B36" s="44" t="s">
        <v>187</v>
      </c>
      <c r="C36" s="10" t="s">
        <v>14</v>
      </c>
      <c r="D36" s="10" t="s">
        <v>16</v>
      </c>
      <c r="E36" s="46" t="s">
        <v>105</v>
      </c>
      <c r="F36" s="32">
        <v>1229.1</v>
      </c>
    </row>
    <row r="37" spans="1:6" s="16" customFormat="1" ht="18.75">
      <c r="A37" s="23" t="s">
        <v>41</v>
      </c>
      <c r="B37" s="44" t="s">
        <v>188</v>
      </c>
      <c r="C37" s="10" t="s">
        <v>14</v>
      </c>
      <c r="D37" s="10" t="s">
        <v>16</v>
      </c>
      <c r="E37" s="46"/>
      <c r="F37" s="32">
        <f>+F38</f>
        <v>635.2</v>
      </c>
    </row>
    <row r="38" spans="1:6" s="16" customFormat="1" ht="18.75">
      <c r="A38" s="23" t="s">
        <v>99</v>
      </c>
      <c r="B38" s="44" t="s">
        <v>188</v>
      </c>
      <c r="C38" s="10" t="s">
        <v>14</v>
      </c>
      <c r="D38" s="10" t="s">
        <v>16</v>
      </c>
      <c r="E38" s="46" t="s">
        <v>105</v>
      </c>
      <c r="F38" s="32">
        <v>635.2</v>
      </c>
    </row>
    <row r="39" spans="1:6" s="16" customFormat="1" ht="18.75">
      <c r="A39" s="23" t="s">
        <v>95</v>
      </c>
      <c r="B39" s="44" t="s">
        <v>189</v>
      </c>
      <c r="C39" s="10" t="s">
        <v>14</v>
      </c>
      <c r="D39" s="10" t="s">
        <v>16</v>
      </c>
      <c r="E39" s="46"/>
      <c r="F39" s="32">
        <f>+F40</f>
        <v>2235.2</v>
      </c>
    </row>
    <row r="40" spans="1:6" s="16" customFormat="1" ht="18.75">
      <c r="A40" s="23" t="s">
        <v>99</v>
      </c>
      <c r="B40" s="44" t="s">
        <v>189</v>
      </c>
      <c r="C40" s="10" t="s">
        <v>14</v>
      </c>
      <c r="D40" s="10" t="s">
        <v>16</v>
      </c>
      <c r="E40" s="46" t="s">
        <v>105</v>
      </c>
      <c r="F40" s="32">
        <v>2235.2</v>
      </c>
    </row>
    <row r="41" spans="1:6" s="16" customFormat="1" ht="18.75">
      <c r="A41" s="23" t="s">
        <v>30</v>
      </c>
      <c r="B41" s="44" t="s">
        <v>190</v>
      </c>
      <c r="C41" s="10" t="s">
        <v>14</v>
      </c>
      <c r="D41" s="10" t="s">
        <v>16</v>
      </c>
      <c r="E41" s="46"/>
      <c r="F41" s="32">
        <f>+F42</f>
        <v>415.4</v>
      </c>
    </row>
    <row r="42" spans="1:6" s="16" customFormat="1" ht="18.75">
      <c r="A42" s="23" t="s">
        <v>99</v>
      </c>
      <c r="B42" s="44" t="s">
        <v>190</v>
      </c>
      <c r="C42" s="10" t="s">
        <v>14</v>
      </c>
      <c r="D42" s="10" t="s">
        <v>16</v>
      </c>
      <c r="E42" s="46" t="s">
        <v>105</v>
      </c>
      <c r="F42" s="32">
        <v>415.4</v>
      </c>
    </row>
    <row r="43" spans="1:6" s="16" customFormat="1" ht="37.5">
      <c r="A43" s="23" t="s">
        <v>43</v>
      </c>
      <c r="B43" s="44" t="s">
        <v>192</v>
      </c>
      <c r="C43" s="10" t="s">
        <v>14</v>
      </c>
      <c r="D43" s="10" t="s">
        <v>16</v>
      </c>
      <c r="E43" s="46"/>
      <c r="F43" s="32">
        <f>+F44</f>
        <v>130092.9</v>
      </c>
    </row>
    <row r="44" spans="1:6" s="16" customFormat="1" ht="18.75">
      <c r="A44" s="23" t="s">
        <v>99</v>
      </c>
      <c r="B44" s="44" t="s">
        <v>192</v>
      </c>
      <c r="C44" s="10" t="s">
        <v>14</v>
      </c>
      <c r="D44" s="10" t="s">
        <v>16</v>
      </c>
      <c r="E44" s="46" t="s">
        <v>105</v>
      </c>
      <c r="F44" s="32">
        <v>130092.9</v>
      </c>
    </row>
    <row r="45" spans="1:6" s="16" customFormat="1" ht="56.25">
      <c r="A45" s="27" t="s">
        <v>182</v>
      </c>
      <c r="B45" s="44" t="s">
        <v>193</v>
      </c>
      <c r="C45" s="10" t="s">
        <v>14</v>
      </c>
      <c r="D45" s="10" t="s">
        <v>16</v>
      </c>
      <c r="E45" s="46"/>
      <c r="F45" s="32">
        <f>+F46</f>
        <v>263851</v>
      </c>
    </row>
    <row r="46" spans="1:6" s="16" customFormat="1" ht="18.75">
      <c r="A46" s="23" t="s">
        <v>99</v>
      </c>
      <c r="B46" s="44" t="s">
        <v>193</v>
      </c>
      <c r="C46" s="10" t="s">
        <v>14</v>
      </c>
      <c r="D46" s="10" t="s">
        <v>16</v>
      </c>
      <c r="E46" s="46" t="s">
        <v>105</v>
      </c>
      <c r="F46" s="66">
        <v>263851</v>
      </c>
    </row>
    <row r="47" spans="1:6" s="16" customFormat="1" ht="75">
      <c r="A47" s="27" t="s">
        <v>183</v>
      </c>
      <c r="B47" s="44" t="s">
        <v>194</v>
      </c>
      <c r="C47" s="10" t="s">
        <v>14</v>
      </c>
      <c r="D47" s="10" t="s">
        <v>16</v>
      </c>
      <c r="E47" s="46"/>
      <c r="F47" s="32">
        <f>+F48</f>
        <v>15987.9</v>
      </c>
    </row>
    <row r="48" spans="1:6" s="16" customFormat="1" ht="18.75">
      <c r="A48" s="23" t="s">
        <v>99</v>
      </c>
      <c r="B48" s="44" t="s">
        <v>194</v>
      </c>
      <c r="C48" s="10" t="s">
        <v>14</v>
      </c>
      <c r="D48" s="10" t="s">
        <v>16</v>
      </c>
      <c r="E48" s="46" t="s">
        <v>105</v>
      </c>
      <c r="F48" s="66">
        <v>15987.9</v>
      </c>
    </row>
    <row r="49" spans="1:6" s="16" customFormat="1" ht="56.25">
      <c r="A49" s="23" t="s">
        <v>376</v>
      </c>
      <c r="B49" s="44" t="s">
        <v>375</v>
      </c>
      <c r="C49" s="10" t="s">
        <v>14</v>
      </c>
      <c r="D49" s="10" t="s">
        <v>16</v>
      </c>
      <c r="E49" s="46"/>
      <c r="F49" s="32">
        <f>+F50</f>
        <v>1600</v>
      </c>
    </row>
    <row r="50" spans="1:6" s="16" customFormat="1" ht="37.5">
      <c r="A50" s="27" t="s">
        <v>97</v>
      </c>
      <c r="B50" s="44" t="s">
        <v>375</v>
      </c>
      <c r="C50" s="10" t="s">
        <v>14</v>
      </c>
      <c r="D50" s="10" t="s">
        <v>16</v>
      </c>
      <c r="E50" s="46" t="s">
        <v>98</v>
      </c>
      <c r="F50" s="32">
        <v>1600</v>
      </c>
    </row>
    <row r="51" spans="1:6" s="16" customFormat="1" ht="56.25">
      <c r="A51" s="27" t="s">
        <v>406</v>
      </c>
      <c r="B51" s="44" t="s">
        <v>407</v>
      </c>
      <c r="C51" s="10" t="s">
        <v>14</v>
      </c>
      <c r="D51" s="10" t="s">
        <v>16</v>
      </c>
      <c r="E51" s="46"/>
      <c r="F51" s="32">
        <f>+F52</f>
        <v>213.9</v>
      </c>
    </row>
    <row r="52" spans="1:6" s="16" customFormat="1" ht="18.75">
      <c r="A52" s="23" t="s">
        <v>99</v>
      </c>
      <c r="B52" s="44" t="s">
        <v>407</v>
      </c>
      <c r="C52" s="10" t="s">
        <v>14</v>
      </c>
      <c r="D52" s="10" t="s">
        <v>16</v>
      </c>
      <c r="E52" s="46" t="s">
        <v>105</v>
      </c>
      <c r="F52" s="32">
        <v>213.9</v>
      </c>
    </row>
    <row r="53" spans="1:6" s="16" customFormat="1" ht="18.75">
      <c r="A53" s="23" t="s">
        <v>356</v>
      </c>
      <c r="B53" s="44" t="s">
        <v>196</v>
      </c>
      <c r="C53" s="10" t="s">
        <v>14</v>
      </c>
      <c r="D53" s="10" t="s">
        <v>19</v>
      </c>
      <c r="E53" s="46"/>
      <c r="F53" s="32">
        <f>+F54</f>
        <v>15260.999999999998</v>
      </c>
    </row>
    <row r="54" spans="1:6" s="16" customFormat="1" ht="18.75">
      <c r="A54" s="23" t="s">
        <v>357</v>
      </c>
      <c r="B54" s="44" t="s">
        <v>186</v>
      </c>
      <c r="C54" s="10" t="s">
        <v>14</v>
      </c>
      <c r="D54" s="10" t="s">
        <v>19</v>
      </c>
      <c r="E54" s="46"/>
      <c r="F54" s="32">
        <f>+F61+F57+F59+F63+F65+F55</f>
        <v>15260.999999999998</v>
      </c>
    </row>
    <row r="55" spans="1:6" s="16" customFormat="1" ht="37.5">
      <c r="A55" s="23" t="s">
        <v>377</v>
      </c>
      <c r="B55" s="44" t="s">
        <v>187</v>
      </c>
      <c r="C55" s="10" t="s">
        <v>14</v>
      </c>
      <c r="D55" s="10" t="s">
        <v>19</v>
      </c>
      <c r="E55" s="46"/>
      <c r="F55" s="32">
        <f>+F56</f>
        <v>230.8</v>
      </c>
    </row>
    <row r="56" spans="1:6" s="16" customFormat="1" ht="18.75">
      <c r="A56" s="23" t="s">
        <v>99</v>
      </c>
      <c r="B56" s="44" t="s">
        <v>187</v>
      </c>
      <c r="C56" s="10" t="s">
        <v>14</v>
      </c>
      <c r="D56" s="10" t="s">
        <v>19</v>
      </c>
      <c r="E56" s="46" t="s">
        <v>105</v>
      </c>
      <c r="F56" s="32">
        <v>230.8</v>
      </c>
    </row>
    <row r="57" spans="1:6" s="16" customFormat="1" ht="18.75">
      <c r="A57" s="23" t="s">
        <v>95</v>
      </c>
      <c r="B57" s="44" t="s">
        <v>189</v>
      </c>
      <c r="C57" s="10" t="s">
        <v>14</v>
      </c>
      <c r="D57" s="10" t="s">
        <v>19</v>
      </c>
      <c r="E57" s="46"/>
      <c r="F57" s="32">
        <f>+F58</f>
        <v>174.8</v>
      </c>
    </row>
    <row r="58" spans="1:6" s="16" customFormat="1" ht="18.75">
      <c r="A58" s="23" t="s">
        <v>99</v>
      </c>
      <c r="B58" s="44" t="s">
        <v>189</v>
      </c>
      <c r="C58" s="10" t="s">
        <v>14</v>
      </c>
      <c r="D58" s="10" t="s">
        <v>19</v>
      </c>
      <c r="E58" s="46" t="s">
        <v>105</v>
      </c>
      <c r="F58" s="32">
        <v>174.8</v>
      </c>
    </row>
    <row r="59" spans="1:6" s="16" customFormat="1" ht="18.75">
      <c r="A59" s="23" t="s">
        <v>30</v>
      </c>
      <c r="B59" s="44" t="s">
        <v>190</v>
      </c>
      <c r="C59" s="10" t="s">
        <v>14</v>
      </c>
      <c r="D59" s="10" t="s">
        <v>19</v>
      </c>
      <c r="E59" s="46"/>
      <c r="F59" s="32">
        <f>+F60</f>
        <v>284.6</v>
      </c>
    </row>
    <row r="60" spans="1:6" s="16" customFormat="1" ht="18.75">
      <c r="A60" s="23" t="s">
        <v>99</v>
      </c>
      <c r="B60" s="44" t="s">
        <v>190</v>
      </c>
      <c r="C60" s="10" t="s">
        <v>14</v>
      </c>
      <c r="D60" s="10" t="s">
        <v>19</v>
      </c>
      <c r="E60" s="46" t="s">
        <v>105</v>
      </c>
      <c r="F60" s="32">
        <v>284.6</v>
      </c>
    </row>
    <row r="61" spans="1:6" s="16" customFormat="1" ht="37.5">
      <c r="A61" s="23" t="s">
        <v>42</v>
      </c>
      <c r="B61" s="44" t="s">
        <v>191</v>
      </c>
      <c r="C61" s="10" t="s">
        <v>14</v>
      </c>
      <c r="D61" s="10" t="s">
        <v>19</v>
      </c>
      <c r="E61" s="46"/>
      <c r="F61" s="32">
        <f>+F62</f>
        <v>10204.3</v>
      </c>
    </row>
    <row r="62" spans="1:6" s="16" customFormat="1" ht="18.75">
      <c r="A62" s="23" t="s">
        <v>99</v>
      </c>
      <c r="B62" s="44" t="s">
        <v>191</v>
      </c>
      <c r="C62" s="10" t="s">
        <v>14</v>
      </c>
      <c r="D62" s="10" t="s">
        <v>19</v>
      </c>
      <c r="E62" s="46" t="s">
        <v>105</v>
      </c>
      <c r="F62" s="32">
        <v>10204.3</v>
      </c>
    </row>
    <row r="63" spans="1:6" s="16" customFormat="1" ht="56.25">
      <c r="A63" s="23" t="s">
        <v>386</v>
      </c>
      <c r="B63" s="44" t="s">
        <v>389</v>
      </c>
      <c r="C63" s="10" t="s">
        <v>14</v>
      </c>
      <c r="D63" s="10" t="s">
        <v>19</v>
      </c>
      <c r="E63" s="46"/>
      <c r="F63" s="32">
        <f>+F64</f>
        <v>2362.5</v>
      </c>
    </row>
    <row r="64" spans="1:6" s="16" customFormat="1" ht="37.5">
      <c r="A64" s="23" t="s">
        <v>387</v>
      </c>
      <c r="B64" s="44" t="s">
        <v>389</v>
      </c>
      <c r="C64" s="10" t="s">
        <v>14</v>
      </c>
      <c r="D64" s="10" t="s">
        <v>19</v>
      </c>
      <c r="E64" s="46" t="s">
        <v>391</v>
      </c>
      <c r="F64" s="32">
        <v>2362.5</v>
      </c>
    </row>
    <row r="65" spans="1:6" s="16" customFormat="1" ht="37.5">
      <c r="A65" s="23" t="s">
        <v>388</v>
      </c>
      <c r="B65" s="44" t="s">
        <v>390</v>
      </c>
      <c r="C65" s="10" t="s">
        <v>14</v>
      </c>
      <c r="D65" s="10" t="s">
        <v>19</v>
      </c>
      <c r="E65" s="46"/>
      <c r="F65" s="32">
        <f>+F66</f>
        <v>2004</v>
      </c>
    </row>
    <row r="66" spans="1:6" s="16" customFormat="1" ht="37.5">
      <c r="A66" s="23" t="s">
        <v>387</v>
      </c>
      <c r="B66" s="44" t="s">
        <v>390</v>
      </c>
      <c r="C66" s="10" t="s">
        <v>14</v>
      </c>
      <c r="D66" s="10" t="s">
        <v>19</v>
      </c>
      <c r="E66" s="46" t="s">
        <v>391</v>
      </c>
      <c r="F66" s="32">
        <v>2004</v>
      </c>
    </row>
    <row r="67" spans="1:6" s="16" customFormat="1" ht="18.75">
      <c r="A67" s="23" t="s">
        <v>358</v>
      </c>
      <c r="B67" s="44" t="s">
        <v>175</v>
      </c>
      <c r="C67" s="10" t="s">
        <v>14</v>
      </c>
      <c r="D67" s="10" t="s">
        <v>14</v>
      </c>
      <c r="E67" s="46"/>
      <c r="F67" s="32">
        <f>+F68</f>
        <v>2393.1</v>
      </c>
    </row>
    <row r="68" spans="1:6" s="16" customFormat="1" ht="18.75">
      <c r="A68" s="69" t="s">
        <v>357</v>
      </c>
      <c r="B68" s="44" t="s">
        <v>186</v>
      </c>
      <c r="C68" s="10" t="s">
        <v>14</v>
      </c>
      <c r="D68" s="10" t="s">
        <v>14</v>
      </c>
      <c r="E68" s="46"/>
      <c r="F68" s="32">
        <f>+F69</f>
        <v>2393.1</v>
      </c>
    </row>
    <row r="69" spans="1:6" s="16" customFormat="1" ht="18.75">
      <c r="A69" s="23" t="s">
        <v>9</v>
      </c>
      <c r="B69" s="44" t="s">
        <v>195</v>
      </c>
      <c r="C69" s="10" t="s">
        <v>14</v>
      </c>
      <c r="D69" s="10" t="s">
        <v>14</v>
      </c>
      <c r="E69" s="46"/>
      <c r="F69" s="32">
        <f>+F70</f>
        <v>2393.1</v>
      </c>
    </row>
    <row r="70" spans="1:6" s="16" customFormat="1" ht="18.75">
      <c r="A70" s="23" t="s">
        <v>99</v>
      </c>
      <c r="B70" s="44" t="s">
        <v>195</v>
      </c>
      <c r="C70" s="10" t="s">
        <v>14</v>
      </c>
      <c r="D70" s="10" t="s">
        <v>14</v>
      </c>
      <c r="E70" s="46" t="s">
        <v>105</v>
      </c>
      <c r="F70" s="32">
        <v>2393.1</v>
      </c>
    </row>
    <row r="71" spans="1:6" s="16" customFormat="1" ht="18.75">
      <c r="A71" s="23" t="s">
        <v>3</v>
      </c>
      <c r="B71" s="44" t="s">
        <v>196</v>
      </c>
      <c r="C71" s="10" t="s">
        <v>14</v>
      </c>
      <c r="D71" s="10" t="s">
        <v>23</v>
      </c>
      <c r="E71" s="46"/>
      <c r="F71" s="32">
        <f>+F72</f>
        <v>37313.3</v>
      </c>
    </row>
    <row r="72" spans="1:6" s="16" customFormat="1" ht="18.75">
      <c r="A72" s="23" t="s">
        <v>3</v>
      </c>
      <c r="B72" s="44" t="s">
        <v>197</v>
      </c>
      <c r="C72" s="10" t="s">
        <v>14</v>
      </c>
      <c r="D72" s="10" t="s">
        <v>23</v>
      </c>
      <c r="E72" s="46"/>
      <c r="F72" s="32">
        <f>+F75+F80+F82+F73</f>
        <v>37313.3</v>
      </c>
    </row>
    <row r="73" spans="1:6" s="16" customFormat="1" ht="18.75">
      <c r="A73" s="23" t="s">
        <v>41</v>
      </c>
      <c r="B73" s="44" t="s">
        <v>285</v>
      </c>
      <c r="C73" s="10" t="s">
        <v>14</v>
      </c>
      <c r="D73" s="10" t="s">
        <v>23</v>
      </c>
      <c r="E73" s="46"/>
      <c r="F73" s="32">
        <f>+F74</f>
        <v>236.2</v>
      </c>
    </row>
    <row r="74" spans="1:6" s="16" customFormat="1" ht="37.5">
      <c r="A74" s="27" t="s">
        <v>97</v>
      </c>
      <c r="B74" s="44" t="s">
        <v>285</v>
      </c>
      <c r="C74" s="10" t="s">
        <v>14</v>
      </c>
      <c r="D74" s="10" t="s">
        <v>23</v>
      </c>
      <c r="E74" s="46" t="s">
        <v>98</v>
      </c>
      <c r="F74" s="32">
        <v>236.2</v>
      </c>
    </row>
    <row r="75" spans="1:6" s="16" customFormat="1" ht="18.75">
      <c r="A75" s="26" t="s">
        <v>30</v>
      </c>
      <c r="B75" s="44" t="s">
        <v>198</v>
      </c>
      <c r="C75" s="10" t="s">
        <v>14</v>
      </c>
      <c r="D75" s="10" t="s">
        <v>23</v>
      </c>
      <c r="E75" s="46"/>
      <c r="F75" s="32">
        <f>+F76+F77+F78+F79</f>
        <v>918.4</v>
      </c>
    </row>
    <row r="76" spans="1:6" s="16" customFormat="1" ht="18.75">
      <c r="A76" s="27" t="s">
        <v>355</v>
      </c>
      <c r="B76" s="44" t="s">
        <v>198</v>
      </c>
      <c r="C76" s="10" t="s">
        <v>14</v>
      </c>
      <c r="D76" s="10" t="s">
        <v>23</v>
      </c>
      <c r="E76" s="46" t="s">
        <v>101</v>
      </c>
      <c r="F76" s="32">
        <v>191.1</v>
      </c>
    </row>
    <row r="77" spans="1:6" s="16" customFormat="1" ht="37.5">
      <c r="A77" s="27" t="s">
        <v>103</v>
      </c>
      <c r="B77" s="44" t="s">
        <v>198</v>
      </c>
      <c r="C77" s="10" t="s">
        <v>14</v>
      </c>
      <c r="D77" s="10" t="s">
        <v>23</v>
      </c>
      <c r="E77" s="46" t="s">
        <v>104</v>
      </c>
      <c r="F77" s="32">
        <v>150</v>
      </c>
    </row>
    <row r="78" spans="1:6" s="16" customFormat="1" ht="37.5">
      <c r="A78" s="27" t="s">
        <v>97</v>
      </c>
      <c r="B78" s="44" t="s">
        <v>198</v>
      </c>
      <c r="C78" s="10" t="s">
        <v>14</v>
      </c>
      <c r="D78" s="10" t="s">
        <v>23</v>
      </c>
      <c r="E78" s="46" t="s">
        <v>98</v>
      </c>
      <c r="F78" s="32">
        <v>350.2</v>
      </c>
    </row>
    <row r="79" spans="1:6" s="16" customFormat="1" ht="18.75">
      <c r="A79" s="23" t="s">
        <v>99</v>
      </c>
      <c r="B79" s="44" t="s">
        <v>198</v>
      </c>
      <c r="C79" s="10" t="s">
        <v>14</v>
      </c>
      <c r="D79" s="10" t="s">
        <v>23</v>
      </c>
      <c r="E79" s="46" t="s">
        <v>105</v>
      </c>
      <c r="F79" s="32">
        <v>227.1</v>
      </c>
    </row>
    <row r="80" spans="1:6" s="16" customFormat="1" ht="18.75">
      <c r="A80" s="23" t="s">
        <v>44</v>
      </c>
      <c r="B80" s="44" t="s">
        <v>199</v>
      </c>
      <c r="C80" s="10" t="s">
        <v>14</v>
      </c>
      <c r="D80" s="10" t="s">
        <v>23</v>
      </c>
      <c r="E80" s="46"/>
      <c r="F80" s="32">
        <f>+F81</f>
        <v>2114.5</v>
      </c>
    </row>
    <row r="81" spans="1:6" s="16" customFormat="1" ht="18.75">
      <c r="A81" s="23" t="s">
        <v>99</v>
      </c>
      <c r="B81" s="44" t="s">
        <v>199</v>
      </c>
      <c r="C81" s="10" t="s">
        <v>14</v>
      </c>
      <c r="D81" s="10" t="s">
        <v>23</v>
      </c>
      <c r="E81" s="46" t="s">
        <v>105</v>
      </c>
      <c r="F81" s="32">
        <v>2114.5</v>
      </c>
    </row>
    <row r="82" spans="1:6" s="16" customFormat="1" ht="18.75">
      <c r="A82" s="23" t="s">
        <v>31</v>
      </c>
      <c r="B82" s="44" t="s">
        <v>200</v>
      </c>
      <c r="C82" s="10" t="s">
        <v>14</v>
      </c>
      <c r="D82" s="10" t="s">
        <v>23</v>
      </c>
      <c r="E82" s="46"/>
      <c r="F82" s="32">
        <f>+F83+F84+F86+F85</f>
        <v>34044.200000000004</v>
      </c>
    </row>
    <row r="83" spans="1:6" s="16" customFormat="1" ht="18.75">
      <c r="A83" s="27" t="s">
        <v>355</v>
      </c>
      <c r="B83" s="44" t="s">
        <v>200</v>
      </c>
      <c r="C83" s="10" t="s">
        <v>14</v>
      </c>
      <c r="D83" s="10" t="s">
        <v>23</v>
      </c>
      <c r="E83" s="46" t="s">
        <v>101</v>
      </c>
      <c r="F83" s="32">
        <v>31000.1</v>
      </c>
    </row>
    <row r="84" spans="1:6" s="16" customFormat="1" ht="37.5">
      <c r="A84" s="27" t="s">
        <v>97</v>
      </c>
      <c r="B84" s="44" t="s">
        <v>200</v>
      </c>
      <c r="C84" s="10" t="s">
        <v>14</v>
      </c>
      <c r="D84" s="10" t="s">
        <v>23</v>
      </c>
      <c r="E84" s="46" t="s">
        <v>98</v>
      </c>
      <c r="F84" s="32">
        <v>2935.9</v>
      </c>
    </row>
    <row r="85" spans="1:6" s="16" customFormat="1" ht="18.75">
      <c r="A85" s="27" t="s">
        <v>361</v>
      </c>
      <c r="B85" s="44" t="s">
        <v>200</v>
      </c>
      <c r="C85" s="10" t="s">
        <v>14</v>
      </c>
      <c r="D85" s="10" t="s">
        <v>23</v>
      </c>
      <c r="E85" s="46" t="s">
        <v>360</v>
      </c>
      <c r="F85" s="32">
        <v>38.9</v>
      </c>
    </row>
    <row r="86" spans="1:6" s="16" customFormat="1" ht="18.75">
      <c r="A86" s="27" t="s">
        <v>100</v>
      </c>
      <c r="B86" s="44" t="s">
        <v>200</v>
      </c>
      <c r="C86" s="10" t="s">
        <v>14</v>
      </c>
      <c r="D86" s="10" t="s">
        <v>23</v>
      </c>
      <c r="E86" s="46" t="s">
        <v>102</v>
      </c>
      <c r="F86" s="32">
        <v>69.3</v>
      </c>
    </row>
    <row r="87" spans="1:6" s="19" customFormat="1" ht="56.25">
      <c r="A87" s="70" t="s">
        <v>121</v>
      </c>
      <c r="B87" s="42" t="s">
        <v>227</v>
      </c>
      <c r="C87" s="9"/>
      <c r="D87" s="9"/>
      <c r="E87" s="47"/>
      <c r="F87" s="33">
        <f>+F88+F99</f>
        <v>58195.299999999996</v>
      </c>
    </row>
    <row r="88" spans="1:6" s="19" customFormat="1" ht="18.75">
      <c r="A88" s="70" t="s">
        <v>81</v>
      </c>
      <c r="B88" s="42" t="s">
        <v>227</v>
      </c>
      <c r="C88" s="9" t="s">
        <v>14</v>
      </c>
      <c r="D88" s="9" t="s">
        <v>11</v>
      </c>
      <c r="E88" s="47"/>
      <c r="F88" s="33">
        <f>+F89</f>
        <v>25895.4</v>
      </c>
    </row>
    <row r="89" spans="1:6" s="16" customFormat="1" ht="18.75">
      <c r="A89" s="26" t="s">
        <v>356</v>
      </c>
      <c r="B89" s="44" t="s">
        <v>227</v>
      </c>
      <c r="C89" s="10" t="s">
        <v>14</v>
      </c>
      <c r="D89" s="10" t="s">
        <v>19</v>
      </c>
      <c r="E89" s="46"/>
      <c r="F89" s="32">
        <f>+F90</f>
        <v>25895.4</v>
      </c>
    </row>
    <row r="90" spans="1:6" s="16" customFormat="1" ht="37.5">
      <c r="A90" s="69" t="s">
        <v>70</v>
      </c>
      <c r="B90" s="44" t="s">
        <v>222</v>
      </c>
      <c r="C90" s="10" t="s">
        <v>14</v>
      </c>
      <c r="D90" s="10" t="s">
        <v>19</v>
      </c>
      <c r="E90" s="46"/>
      <c r="F90" s="32">
        <f>+F91+F93+F95+F97</f>
        <v>25895.4</v>
      </c>
    </row>
    <row r="91" spans="1:6" s="16" customFormat="1" ht="18.75">
      <c r="A91" s="23" t="s">
        <v>45</v>
      </c>
      <c r="B91" s="44" t="s">
        <v>223</v>
      </c>
      <c r="C91" s="10" t="s">
        <v>14</v>
      </c>
      <c r="D91" s="10" t="s">
        <v>19</v>
      </c>
      <c r="E91" s="46"/>
      <c r="F91" s="32">
        <f>+F92</f>
        <v>96.4</v>
      </c>
    </row>
    <row r="92" spans="1:6" s="16" customFormat="1" ht="18.75">
      <c r="A92" s="23" t="s">
        <v>99</v>
      </c>
      <c r="B92" s="44" t="s">
        <v>223</v>
      </c>
      <c r="C92" s="10" t="s">
        <v>14</v>
      </c>
      <c r="D92" s="10" t="s">
        <v>19</v>
      </c>
      <c r="E92" s="46" t="s">
        <v>105</v>
      </c>
      <c r="F92" s="32">
        <v>96.4</v>
      </c>
    </row>
    <row r="93" spans="1:6" s="16" customFormat="1" ht="18.75">
      <c r="A93" s="23" t="s">
        <v>41</v>
      </c>
      <c r="B93" s="44" t="s">
        <v>224</v>
      </c>
      <c r="C93" s="10" t="s">
        <v>14</v>
      </c>
      <c r="D93" s="10" t="s">
        <v>19</v>
      </c>
      <c r="E93" s="46"/>
      <c r="F93" s="32">
        <f>+F94</f>
        <v>400</v>
      </c>
    </row>
    <row r="94" spans="1:6" s="16" customFormat="1" ht="18.75">
      <c r="A94" s="23" t="s">
        <v>99</v>
      </c>
      <c r="B94" s="44" t="s">
        <v>224</v>
      </c>
      <c r="C94" s="10" t="s">
        <v>14</v>
      </c>
      <c r="D94" s="10" t="s">
        <v>19</v>
      </c>
      <c r="E94" s="46" t="s">
        <v>105</v>
      </c>
      <c r="F94" s="32">
        <v>400</v>
      </c>
    </row>
    <row r="95" spans="1:6" s="16" customFormat="1" ht="18.75">
      <c r="A95" s="23" t="s">
        <v>46</v>
      </c>
      <c r="B95" s="44" t="s">
        <v>225</v>
      </c>
      <c r="C95" s="10" t="s">
        <v>14</v>
      </c>
      <c r="D95" s="10" t="s">
        <v>19</v>
      </c>
      <c r="E95" s="46"/>
      <c r="F95" s="32">
        <f>+F96</f>
        <v>126.8</v>
      </c>
    </row>
    <row r="96" spans="1:6" s="16" customFormat="1" ht="18.75">
      <c r="A96" s="23" t="s">
        <v>99</v>
      </c>
      <c r="B96" s="44" t="s">
        <v>225</v>
      </c>
      <c r="C96" s="10" t="s">
        <v>14</v>
      </c>
      <c r="D96" s="10" t="s">
        <v>19</v>
      </c>
      <c r="E96" s="46" t="s">
        <v>105</v>
      </c>
      <c r="F96" s="32">
        <v>126.8</v>
      </c>
    </row>
    <row r="97" spans="1:6" s="16" customFormat="1" ht="18.75">
      <c r="A97" s="69" t="s">
        <v>284</v>
      </c>
      <c r="B97" s="44" t="s">
        <v>226</v>
      </c>
      <c r="C97" s="10" t="s">
        <v>14</v>
      </c>
      <c r="D97" s="10" t="s">
        <v>19</v>
      </c>
      <c r="E97" s="46"/>
      <c r="F97" s="32">
        <f>+F98</f>
        <v>25272.2</v>
      </c>
    </row>
    <row r="98" spans="1:6" s="16" customFormat="1" ht="18.75">
      <c r="A98" s="23" t="s">
        <v>99</v>
      </c>
      <c r="B98" s="44" t="s">
        <v>226</v>
      </c>
      <c r="C98" s="10" t="s">
        <v>14</v>
      </c>
      <c r="D98" s="10" t="s">
        <v>19</v>
      </c>
      <c r="E98" s="46" t="s">
        <v>105</v>
      </c>
      <c r="F98" s="32">
        <v>25272.2</v>
      </c>
    </row>
    <row r="99" spans="1:6" s="16" customFormat="1" ht="18.75">
      <c r="A99" s="71" t="s">
        <v>73</v>
      </c>
      <c r="B99" s="42" t="s">
        <v>227</v>
      </c>
      <c r="C99" s="13" t="s">
        <v>15</v>
      </c>
      <c r="D99" s="13" t="s">
        <v>11</v>
      </c>
      <c r="E99" s="48"/>
      <c r="F99" s="34">
        <f>+F100+F117</f>
        <v>32299.899999999994</v>
      </c>
    </row>
    <row r="100" spans="1:6" s="16" customFormat="1" ht="18.75">
      <c r="A100" s="26" t="s">
        <v>8</v>
      </c>
      <c r="B100" s="49" t="s">
        <v>227</v>
      </c>
      <c r="C100" s="11" t="s">
        <v>15</v>
      </c>
      <c r="D100" s="11" t="s">
        <v>10</v>
      </c>
      <c r="E100" s="50"/>
      <c r="F100" s="35">
        <f>+F101</f>
        <v>26366.299999999996</v>
      </c>
    </row>
    <row r="101" spans="1:6" s="16" customFormat="1" ht="37.5">
      <c r="A101" s="69" t="s">
        <v>72</v>
      </c>
      <c r="B101" s="44" t="s">
        <v>229</v>
      </c>
      <c r="C101" s="11" t="s">
        <v>15</v>
      </c>
      <c r="D101" s="11" t="s">
        <v>10</v>
      </c>
      <c r="E101" s="50"/>
      <c r="F101" s="35">
        <f>F102+F104+F106+F108+F113+F116</f>
        <v>26366.299999999996</v>
      </c>
    </row>
    <row r="102" spans="1:6" s="16" customFormat="1" ht="37.5">
      <c r="A102" s="69" t="s">
        <v>281</v>
      </c>
      <c r="B102" s="49" t="s">
        <v>230</v>
      </c>
      <c r="C102" s="11" t="s">
        <v>15</v>
      </c>
      <c r="D102" s="11" t="s">
        <v>10</v>
      </c>
      <c r="E102" s="50"/>
      <c r="F102" s="35">
        <f>F103</f>
        <v>1400</v>
      </c>
    </row>
    <row r="103" spans="1:6" s="16" customFormat="1" ht="37.5">
      <c r="A103" s="27" t="s">
        <v>97</v>
      </c>
      <c r="B103" s="49" t="s">
        <v>230</v>
      </c>
      <c r="C103" s="11" t="s">
        <v>15</v>
      </c>
      <c r="D103" s="11" t="s">
        <v>10</v>
      </c>
      <c r="E103" s="50" t="s">
        <v>98</v>
      </c>
      <c r="F103" s="32">
        <v>1400</v>
      </c>
    </row>
    <row r="104" spans="1:6" s="16" customFormat="1" ht="18.75">
      <c r="A104" s="69" t="s">
        <v>41</v>
      </c>
      <c r="B104" s="49" t="s">
        <v>231</v>
      </c>
      <c r="C104" s="11" t="s">
        <v>15</v>
      </c>
      <c r="D104" s="11" t="s">
        <v>10</v>
      </c>
      <c r="E104" s="50"/>
      <c r="F104" s="35">
        <f>F105</f>
        <v>299.6</v>
      </c>
    </row>
    <row r="105" spans="1:6" s="16" customFormat="1" ht="37.5">
      <c r="A105" s="27" t="s">
        <v>97</v>
      </c>
      <c r="B105" s="49" t="s">
        <v>231</v>
      </c>
      <c r="C105" s="11" t="s">
        <v>15</v>
      </c>
      <c r="D105" s="11" t="s">
        <v>10</v>
      </c>
      <c r="E105" s="50" t="s">
        <v>98</v>
      </c>
      <c r="F105" s="32">
        <v>299.6</v>
      </c>
    </row>
    <row r="106" spans="1:6" s="16" customFormat="1" ht="37.5">
      <c r="A106" s="69" t="s">
        <v>287</v>
      </c>
      <c r="B106" s="49" t="s">
        <v>288</v>
      </c>
      <c r="C106" s="11" t="s">
        <v>15</v>
      </c>
      <c r="D106" s="11" t="s">
        <v>10</v>
      </c>
      <c r="E106" s="50"/>
      <c r="F106" s="35">
        <f>+F107</f>
        <v>30</v>
      </c>
    </row>
    <row r="107" spans="1:6" s="16" customFormat="1" ht="18.75">
      <c r="A107" s="27" t="s">
        <v>355</v>
      </c>
      <c r="B107" s="49" t="s">
        <v>288</v>
      </c>
      <c r="C107" s="11" t="s">
        <v>15</v>
      </c>
      <c r="D107" s="11" t="s">
        <v>10</v>
      </c>
      <c r="E107" s="50" t="s">
        <v>101</v>
      </c>
      <c r="F107" s="35">
        <v>30</v>
      </c>
    </row>
    <row r="108" spans="1:6" s="16" customFormat="1" ht="18.75">
      <c r="A108" s="26" t="s">
        <v>282</v>
      </c>
      <c r="B108" s="49" t="s">
        <v>232</v>
      </c>
      <c r="C108" s="11" t="s">
        <v>15</v>
      </c>
      <c r="D108" s="11" t="s">
        <v>10</v>
      </c>
      <c r="E108" s="50"/>
      <c r="F108" s="35">
        <f>+F109+F110+F112+F111</f>
        <v>24523.999999999996</v>
      </c>
    </row>
    <row r="109" spans="1:6" s="16" customFormat="1" ht="18.75">
      <c r="A109" s="27" t="s">
        <v>355</v>
      </c>
      <c r="B109" s="49" t="s">
        <v>232</v>
      </c>
      <c r="C109" s="11" t="s">
        <v>15</v>
      </c>
      <c r="D109" s="11" t="s">
        <v>10</v>
      </c>
      <c r="E109" s="50" t="s">
        <v>101</v>
      </c>
      <c r="F109" s="32">
        <v>19439.8</v>
      </c>
    </row>
    <row r="110" spans="1:6" s="16" customFormat="1" ht="37.5">
      <c r="A110" s="27" t="s">
        <v>97</v>
      </c>
      <c r="B110" s="49" t="s">
        <v>232</v>
      </c>
      <c r="C110" s="11" t="s">
        <v>15</v>
      </c>
      <c r="D110" s="11" t="s">
        <v>10</v>
      </c>
      <c r="E110" s="50" t="s">
        <v>98</v>
      </c>
      <c r="F110" s="32">
        <v>4939.8</v>
      </c>
    </row>
    <row r="111" spans="1:6" s="16" customFormat="1" ht="18.75">
      <c r="A111" s="27" t="s">
        <v>361</v>
      </c>
      <c r="B111" s="49" t="s">
        <v>232</v>
      </c>
      <c r="C111" s="11" t="s">
        <v>15</v>
      </c>
      <c r="D111" s="11" t="s">
        <v>10</v>
      </c>
      <c r="E111" s="50" t="s">
        <v>360</v>
      </c>
      <c r="F111" s="32">
        <v>88.8</v>
      </c>
    </row>
    <row r="112" spans="1:6" s="16" customFormat="1" ht="18.75">
      <c r="A112" s="27" t="s">
        <v>100</v>
      </c>
      <c r="B112" s="49" t="s">
        <v>232</v>
      </c>
      <c r="C112" s="11" t="s">
        <v>15</v>
      </c>
      <c r="D112" s="11" t="s">
        <v>10</v>
      </c>
      <c r="E112" s="50" t="s">
        <v>102</v>
      </c>
      <c r="F112" s="32">
        <v>55.6</v>
      </c>
    </row>
    <row r="113" spans="1:6" s="16" customFormat="1" ht="37.5">
      <c r="A113" s="27" t="s">
        <v>403</v>
      </c>
      <c r="B113" s="49" t="s">
        <v>401</v>
      </c>
      <c r="C113" s="11" t="s">
        <v>15</v>
      </c>
      <c r="D113" s="11" t="s">
        <v>10</v>
      </c>
      <c r="E113" s="50"/>
      <c r="F113" s="37">
        <f>SUM(F114)</f>
        <v>12.7</v>
      </c>
    </row>
    <row r="114" spans="1:6" s="16" customFormat="1" ht="37.5">
      <c r="A114" s="27" t="s">
        <v>97</v>
      </c>
      <c r="B114" s="49" t="s">
        <v>401</v>
      </c>
      <c r="C114" s="11" t="s">
        <v>15</v>
      </c>
      <c r="D114" s="11" t="s">
        <v>10</v>
      </c>
      <c r="E114" s="50" t="s">
        <v>98</v>
      </c>
      <c r="F114" s="37">
        <v>12.7</v>
      </c>
    </row>
    <row r="115" spans="1:6" s="16" customFormat="1" ht="37.5">
      <c r="A115" s="27" t="s">
        <v>404</v>
      </c>
      <c r="B115" s="49" t="s">
        <v>402</v>
      </c>
      <c r="C115" s="11" t="s">
        <v>15</v>
      </c>
      <c r="D115" s="11" t="s">
        <v>10</v>
      </c>
      <c r="E115" s="50"/>
      <c r="F115" s="37">
        <f>SUM(F116)</f>
        <v>100</v>
      </c>
    </row>
    <row r="116" spans="1:6" s="16" customFormat="1" ht="37.5">
      <c r="A116" s="27" t="s">
        <v>97</v>
      </c>
      <c r="B116" s="49" t="s">
        <v>402</v>
      </c>
      <c r="C116" s="11" t="s">
        <v>15</v>
      </c>
      <c r="D116" s="11" t="s">
        <v>10</v>
      </c>
      <c r="E116" s="50" t="s">
        <v>98</v>
      </c>
      <c r="F116" s="37">
        <v>100</v>
      </c>
    </row>
    <row r="117" spans="1:6" s="16" customFormat="1" ht="18.75">
      <c r="A117" s="26" t="s">
        <v>35</v>
      </c>
      <c r="B117" s="49" t="s">
        <v>227</v>
      </c>
      <c r="C117" s="11" t="s">
        <v>15</v>
      </c>
      <c r="D117" s="11" t="s">
        <v>18</v>
      </c>
      <c r="E117" s="50"/>
      <c r="F117" s="35">
        <f>+F118</f>
        <v>5933.6</v>
      </c>
    </row>
    <row r="118" spans="1:6" s="16" customFormat="1" ht="56.25">
      <c r="A118" s="69" t="s">
        <v>71</v>
      </c>
      <c r="B118" s="44" t="s">
        <v>233</v>
      </c>
      <c r="C118" s="11" t="s">
        <v>15</v>
      </c>
      <c r="D118" s="11" t="s">
        <v>18</v>
      </c>
      <c r="E118" s="46"/>
      <c r="F118" s="35">
        <f>+F119</f>
        <v>5933.6</v>
      </c>
    </row>
    <row r="119" spans="1:6" s="16" customFormat="1" ht="37.5">
      <c r="A119" s="69" t="s">
        <v>283</v>
      </c>
      <c r="B119" s="49" t="s">
        <v>234</v>
      </c>
      <c r="C119" s="11" t="s">
        <v>15</v>
      </c>
      <c r="D119" s="11" t="s">
        <v>18</v>
      </c>
      <c r="E119" s="46"/>
      <c r="F119" s="35">
        <f>+F120+F121</f>
        <v>5933.6</v>
      </c>
    </row>
    <row r="120" spans="1:6" s="16" customFormat="1" ht="18.75">
      <c r="A120" s="23" t="s">
        <v>405</v>
      </c>
      <c r="B120" s="49" t="s">
        <v>234</v>
      </c>
      <c r="C120" s="11" t="s">
        <v>15</v>
      </c>
      <c r="D120" s="11" t="s">
        <v>18</v>
      </c>
      <c r="E120" s="46" t="s">
        <v>105</v>
      </c>
      <c r="F120" s="32">
        <v>5638.3</v>
      </c>
    </row>
    <row r="121" spans="1:6" s="16" customFormat="1" ht="18.75">
      <c r="A121" s="72" t="s">
        <v>107</v>
      </c>
      <c r="B121" s="49" t="s">
        <v>234</v>
      </c>
      <c r="C121" s="11" t="s">
        <v>15</v>
      </c>
      <c r="D121" s="11" t="s">
        <v>18</v>
      </c>
      <c r="E121" s="46" t="s">
        <v>106</v>
      </c>
      <c r="F121" s="32">
        <v>295.3</v>
      </c>
    </row>
    <row r="122" spans="1:6" s="19" customFormat="1" ht="37.5">
      <c r="A122" s="70" t="s">
        <v>400</v>
      </c>
      <c r="B122" s="42" t="s">
        <v>273</v>
      </c>
      <c r="C122" s="13"/>
      <c r="D122" s="13"/>
      <c r="E122" s="48"/>
      <c r="F122" s="36">
        <f>+F123</f>
        <v>4243.2</v>
      </c>
    </row>
    <row r="123" spans="1:6" s="19" customFormat="1" ht="18.75">
      <c r="A123" s="70" t="s">
        <v>81</v>
      </c>
      <c r="B123" s="42" t="s">
        <v>273</v>
      </c>
      <c r="C123" s="13" t="s">
        <v>14</v>
      </c>
      <c r="D123" s="13" t="s">
        <v>11</v>
      </c>
      <c r="E123" s="48"/>
      <c r="F123" s="36">
        <f>+F124</f>
        <v>4243.2</v>
      </c>
    </row>
    <row r="124" spans="1:6" s="16" customFormat="1" ht="18.75">
      <c r="A124" s="26" t="s">
        <v>359</v>
      </c>
      <c r="B124" s="44" t="s">
        <v>277</v>
      </c>
      <c r="C124" s="11" t="s">
        <v>14</v>
      </c>
      <c r="D124" s="11" t="s">
        <v>14</v>
      </c>
      <c r="E124" s="50"/>
      <c r="F124" s="37">
        <f>+F125+F132+F134+F136+F130</f>
        <v>4243.2</v>
      </c>
    </row>
    <row r="125" spans="1:6" s="16" customFormat="1" ht="18.75">
      <c r="A125" s="23" t="s">
        <v>47</v>
      </c>
      <c r="B125" s="44" t="s">
        <v>228</v>
      </c>
      <c r="C125" s="10" t="s">
        <v>14</v>
      </c>
      <c r="D125" s="10" t="s">
        <v>14</v>
      </c>
      <c r="E125" s="46"/>
      <c r="F125" s="32">
        <f>SUM(F126:F129)</f>
        <v>342.8</v>
      </c>
    </row>
    <row r="126" spans="1:6" s="16" customFormat="1" ht="18.75">
      <c r="A126" s="27" t="s">
        <v>355</v>
      </c>
      <c r="B126" s="44" t="s">
        <v>228</v>
      </c>
      <c r="C126" s="10" t="s">
        <v>14</v>
      </c>
      <c r="D126" s="10" t="s">
        <v>14</v>
      </c>
      <c r="E126" s="46" t="s">
        <v>101</v>
      </c>
      <c r="F126" s="32">
        <v>35.5</v>
      </c>
    </row>
    <row r="127" spans="1:6" s="16" customFormat="1" ht="37.5">
      <c r="A127" s="27" t="s">
        <v>97</v>
      </c>
      <c r="B127" s="44" t="s">
        <v>228</v>
      </c>
      <c r="C127" s="10" t="s">
        <v>14</v>
      </c>
      <c r="D127" s="10" t="s">
        <v>14</v>
      </c>
      <c r="E127" s="46" t="s">
        <v>98</v>
      </c>
      <c r="F127" s="32">
        <v>48</v>
      </c>
    </row>
    <row r="128" spans="1:6" s="16" customFormat="1" ht="18.75">
      <c r="A128" s="23" t="s">
        <v>124</v>
      </c>
      <c r="B128" s="44" t="s">
        <v>228</v>
      </c>
      <c r="C128" s="10" t="s">
        <v>14</v>
      </c>
      <c r="D128" s="10" t="s">
        <v>14</v>
      </c>
      <c r="E128" s="46" t="s">
        <v>118</v>
      </c>
      <c r="F128" s="32">
        <v>100</v>
      </c>
    </row>
    <row r="129" spans="1:6" s="16" customFormat="1" ht="18.75">
      <c r="A129" s="26" t="s">
        <v>109</v>
      </c>
      <c r="B129" s="44" t="s">
        <v>228</v>
      </c>
      <c r="C129" s="10" t="s">
        <v>14</v>
      </c>
      <c r="D129" s="10" t="s">
        <v>14</v>
      </c>
      <c r="E129" s="46" t="s">
        <v>108</v>
      </c>
      <c r="F129" s="32">
        <v>159.3</v>
      </c>
    </row>
    <row r="130" spans="1:6" s="16" customFormat="1" ht="93.75">
      <c r="A130" s="24" t="s">
        <v>373</v>
      </c>
      <c r="B130" s="44" t="s">
        <v>372</v>
      </c>
      <c r="C130" s="10" t="s">
        <v>14</v>
      </c>
      <c r="D130" s="10" t="s">
        <v>14</v>
      </c>
      <c r="E130" s="46"/>
      <c r="F130" s="32">
        <f>+F131</f>
        <v>20</v>
      </c>
    </row>
    <row r="131" spans="1:6" s="16" customFormat="1" ht="37.5">
      <c r="A131" s="27" t="s">
        <v>97</v>
      </c>
      <c r="B131" s="44" t="s">
        <v>372</v>
      </c>
      <c r="C131" s="10" t="s">
        <v>14</v>
      </c>
      <c r="D131" s="10" t="s">
        <v>14</v>
      </c>
      <c r="E131" s="46" t="s">
        <v>98</v>
      </c>
      <c r="F131" s="32">
        <v>20</v>
      </c>
    </row>
    <row r="132" spans="1:6" s="16" customFormat="1" ht="18.75">
      <c r="A132" s="23" t="s">
        <v>48</v>
      </c>
      <c r="B132" s="44" t="s">
        <v>274</v>
      </c>
      <c r="C132" s="10" t="s">
        <v>14</v>
      </c>
      <c r="D132" s="10" t="s">
        <v>14</v>
      </c>
      <c r="E132" s="46"/>
      <c r="F132" s="32">
        <f>+F133</f>
        <v>50</v>
      </c>
    </row>
    <row r="133" spans="1:6" s="16" customFormat="1" ht="37.5">
      <c r="A133" s="27" t="s">
        <v>97</v>
      </c>
      <c r="B133" s="44" t="s">
        <v>274</v>
      </c>
      <c r="C133" s="10" t="s">
        <v>14</v>
      </c>
      <c r="D133" s="10" t="s">
        <v>14</v>
      </c>
      <c r="E133" s="46" t="s">
        <v>98</v>
      </c>
      <c r="F133" s="32">
        <v>50</v>
      </c>
    </row>
    <row r="134" spans="1:6" s="16" customFormat="1" ht="37.5">
      <c r="A134" s="23" t="s">
        <v>49</v>
      </c>
      <c r="B134" s="44" t="s">
        <v>275</v>
      </c>
      <c r="C134" s="10" t="s">
        <v>14</v>
      </c>
      <c r="D134" s="10" t="s">
        <v>14</v>
      </c>
      <c r="E134" s="46"/>
      <c r="F134" s="32">
        <f>F135</f>
        <v>50</v>
      </c>
    </row>
    <row r="135" spans="1:6" s="16" customFormat="1" ht="18.75">
      <c r="A135" s="23" t="s">
        <v>124</v>
      </c>
      <c r="B135" s="44" t="s">
        <v>275</v>
      </c>
      <c r="C135" s="10" t="s">
        <v>14</v>
      </c>
      <c r="D135" s="10" t="s">
        <v>14</v>
      </c>
      <c r="E135" s="46" t="s">
        <v>118</v>
      </c>
      <c r="F135" s="32">
        <v>50</v>
      </c>
    </row>
    <row r="136" spans="1:6" s="16" customFormat="1" ht="37.5">
      <c r="A136" s="23" t="s">
        <v>92</v>
      </c>
      <c r="B136" s="44" t="s">
        <v>276</v>
      </c>
      <c r="C136" s="10" t="s">
        <v>14</v>
      </c>
      <c r="D136" s="10" t="s">
        <v>14</v>
      </c>
      <c r="E136" s="46"/>
      <c r="F136" s="32">
        <f>+F138+F137</f>
        <v>3780.4</v>
      </c>
    </row>
    <row r="137" spans="1:6" s="16" customFormat="1" ht="18.75">
      <c r="A137" s="23" t="s">
        <v>124</v>
      </c>
      <c r="B137" s="44" t="s">
        <v>276</v>
      </c>
      <c r="C137" s="10" t="s">
        <v>14</v>
      </c>
      <c r="D137" s="10" t="s">
        <v>14</v>
      </c>
      <c r="E137" s="46" t="s">
        <v>118</v>
      </c>
      <c r="F137" s="32">
        <v>30</v>
      </c>
    </row>
    <row r="138" spans="1:6" s="16" customFormat="1" ht="18.75">
      <c r="A138" s="23" t="s">
        <v>99</v>
      </c>
      <c r="B138" s="44" t="s">
        <v>276</v>
      </c>
      <c r="C138" s="10" t="s">
        <v>14</v>
      </c>
      <c r="D138" s="10" t="s">
        <v>14</v>
      </c>
      <c r="E138" s="46" t="s">
        <v>105</v>
      </c>
      <c r="F138" s="32">
        <v>3750.4</v>
      </c>
    </row>
    <row r="139" spans="1:6" s="19" customFormat="1" ht="37.5">
      <c r="A139" s="73" t="s">
        <v>53</v>
      </c>
      <c r="B139" s="42" t="s">
        <v>214</v>
      </c>
      <c r="C139" s="9"/>
      <c r="D139" s="9"/>
      <c r="E139" s="47"/>
      <c r="F139" s="33">
        <f>+F140+F148+F152+F156</f>
        <v>1550</v>
      </c>
    </row>
    <row r="140" spans="1:6" s="19" customFormat="1" ht="18.75">
      <c r="A140" s="73" t="s">
        <v>85</v>
      </c>
      <c r="B140" s="42" t="s">
        <v>214</v>
      </c>
      <c r="C140" s="9" t="s">
        <v>10</v>
      </c>
      <c r="D140" s="9" t="s">
        <v>11</v>
      </c>
      <c r="E140" s="47"/>
      <c r="F140" s="33">
        <f>+F141</f>
        <v>926</v>
      </c>
    </row>
    <row r="141" spans="1:6" s="16" customFormat="1" ht="18.75">
      <c r="A141" s="23" t="s">
        <v>21</v>
      </c>
      <c r="B141" s="44" t="s">
        <v>214</v>
      </c>
      <c r="C141" s="10" t="s">
        <v>10</v>
      </c>
      <c r="D141" s="10" t="s">
        <v>26</v>
      </c>
      <c r="E141" s="46"/>
      <c r="F141" s="32">
        <f>+F146+F144+F142</f>
        <v>926</v>
      </c>
    </row>
    <row r="142" spans="1:6" s="19" customFormat="1" ht="18.75">
      <c r="A142" s="69" t="s">
        <v>25</v>
      </c>
      <c r="B142" s="51" t="s">
        <v>216</v>
      </c>
      <c r="C142" s="11" t="s">
        <v>10</v>
      </c>
      <c r="D142" s="11" t="s">
        <v>26</v>
      </c>
      <c r="E142" s="50"/>
      <c r="F142" s="35">
        <f>+F143</f>
        <v>55.8</v>
      </c>
    </row>
    <row r="143" spans="1:6" s="19" customFormat="1" ht="37.5">
      <c r="A143" s="27" t="s">
        <v>97</v>
      </c>
      <c r="B143" s="51" t="s">
        <v>216</v>
      </c>
      <c r="C143" s="11" t="s">
        <v>10</v>
      </c>
      <c r="D143" s="11" t="s">
        <v>26</v>
      </c>
      <c r="E143" s="50" t="s">
        <v>98</v>
      </c>
      <c r="F143" s="32">
        <v>55.8</v>
      </c>
    </row>
    <row r="144" spans="1:6" s="19" customFormat="1" ht="18.75">
      <c r="A144" s="26" t="s">
        <v>213</v>
      </c>
      <c r="B144" s="51" t="s">
        <v>278</v>
      </c>
      <c r="C144" s="11" t="s">
        <v>10</v>
      </c>
      <c r="D144" s="11" t="s">
        <v>26</v>
      </c>
      <c r="E144" s="50"/>
      <c r="F144" s="37">
        <f>+F145</f>
        <v>200</v>
      </c>
    </row>
    <row r="145" spans="1:6" s="16" customFormat="1" ht="18.75">
      <c r="A145" s="26" t="s">
        <v>110</v>
      </c>
      <c r="B145" s="51" t="s">
        <v>278</v>
      </c>
      <c r="C145" s="11" t="s">
        <v>10</v>
      </c>
      <c r="D145" s="11" t="s">
        <v>26</v>
      </c>
      <c r="E145" s="50" t="s">
        <v>111</v>
      </c>
      <c r="F145" s="32">
        <v>200</v>
      </c>
    </row>
    <row r="146" spans="1:6" s="19" customFormat="1" ht="37.5">
      <c r="A146" s="26" t="s">
        <v>345</v>
      </c>
      <c r="B146" s="51" t="s">
        <v>215</v>
      </c>
      <c r="C146" s="11" t="s">
        <v>10</v>
      </c>
      <c r="D146" s="11" t="s">
        <v>26</v>
      </c>
      <c r="E146" s="50"/>
      <c r="F146" s="37">
        <f>+F147</f>
        <v>670.2</v>
      </c>
    </row>
    <row r="147" spans="1:6" s="19" customFormat="1" ht="37.5">
      <c r="A147" s="27" t="s">
        <v>97</v>
      </c>
      <c r="B147" s="51" t="s">
        <v>215</v>
      </c>
      <c r="C147" s="11" t="s">
        <v>10</v>
      </c>
      <c r="D147" s="11" t="s">
        <v>26</v>
      </c>
      <c r="E147" s="50" t="s">
        <v>98</v>
      </c>
      <c r="F147" s="32">
        <v>670.2</v>
      </c>
    </row>
    <row r="148" spans="1:6" s="19" customFormat="1" ht="18.75">
      <c r="A148" s="70" t="s">
        <v>82</v>
      </c>
      <c r="B148" s="52" t="s">
        <v>214</v>
      </c>
      <c r="C148" s="13" t="s">
        <v>13</v>
      </c>
      <c r="D148" s="13" t="s">
        <v>11</v>
      </c>
      <c r="E148" s="48"/>
      <c r="F148" s="36">
        <f>+F149</f>
        <v>50</v>
      </c>
    </row>
    <row r="149" spans="1:6" s="16" customFormat="1" ht="18.75">
      <c r="A149" s="26" t="s">
        <v>25</v>
      </c>
      <c r="B149" s="51" t="s">
        <v>214</v>
      </c>
      <c r="C149" s="11" t="s">
        <v>13</v>
      </c>
      <c r="D149" s="11" t="s">
        <v>19</v>
      </c>
      <c r="E149" s="50"/>
      <c r="F149" s="37">
        <f>+F150</f>
        <v>50</v>
      </c>
    </row>
    <row r="150" spans="1:6" s="19" customFormat="1" ht="18.75">
      <c r="A150" s="69" t="s">
        <v>25</v>
      </c>
      <c r="B150" s="51" t="s">
        <v>216</v>
      </c>
      <c r="C150" s="11" t="s">
        <v>13</v>
      </c>
      <c r="D150" s="11" t="s">
        <v>19</v>
      </c>
      <c r="E150" s="50"/>
      <c r="F150" s="35">
        <f>+F151</f>
        <v>50</v>
      </c>
    </row>
    <row r="151" spans="1:6" s="19" customFormat="1" ht="37.5">
      <c r="A151" s="27" t="s">
        <v>97</v>
      </c>
      <c r="B151" s="51" t="s">
        <v>216</v>
      </c>
      <c r="C151" s="11" t="s">
        <v>13</v>
      </c>
      <c r="D151" s="11" t="s">
        <v>19</v>
      </c>
      <c r="E151" s="50" t="s">
        <v>98</v>
      </c>
      <c r="F151" s="32">
        <v>50</v>
      </c>
    </row>
    <row r="152" spans="1:6" s="19" customFormat="1" ht="18.75">
      <c r="A152" s="70" t="s">
        <v>81</v>
      </c>
      <c r="B152" s="52" t="s">
        <v>214</v>
      </c>
      <c r="C152" s="13" t="s">
        <v>14</v>
      </c>
      <c r="D152" s="13" t="s">
        <v>11</v>
      </c>
      <c r="E152" s="48"/>
      <c r="F152" s="36">
        <f>+F153</f>
        <v>25</v>
      </c>
    </row>
    <row r="153" spans="1:6" s="19" customFormat="1" ht="18.75">
      <c r="A153" s="26" t="s">
        <v>359</v>
      </c>
      <c r="B153" s="51" t="s">
        <v>214</v>
      </c>
      <c r="C153" s="11" t="s">
        <v>14</v>
      </c>
      <c r="D153" s="11" t="s">
        <v>14</v>
      </c>
      <c r="E153" s="50"/>
      <c r="F153" s="37">
        <f>+F154</f>
        <v>25</v>
      </c>
    </row>
    <row r="154" spans="1:6" s="16" customFormat="1" ht="37.5">
      <c r="A154" s="26" t="s">
        <v>345</v>
      </c>
      <c r="B154" s="44" t="s">
        <v>215</v>
      </c>
      <c r="C154" s="11" t="s">
        <v>14</v>
      </c>
      <c r="D154" s="11" t="s">
        <v>14</v>
      </c>
      <c r="E154" s="50"/>
      <c r="F154" s="32">
        <f>F155</f>
        <v>25</v>
      </c>
    </row>
    <row r="155" spans="1:6" s="16" customFormat="1" ht="18.75">
      <c r="A155" s="23" t="s">
        <v>99</v>
      </c>
      <c r="B155" s="44" t="s">
        <v>215</v>
      </c>
      <c r="C155" s="11" t="s">
        <v>14</v>
      </c>
      <c r="D155" s="11" t="s">
        <v>14</v>
      </c>
      <c r="E155" s="50" t="s">
        <v>105</v>
      </c>
      <c r="F155" s="32">
        <v>25</v>
      </c>
    </row>
    <row r="156" spans="1:6" s="19" customFormat="1" ht="18.75">
      <c r="A156" s="73" t="s">
        <v>73</v>
      </c>
      <c r="B156" s="42" t="s">
        <v>214</v>
      </c>
      <c r="C156" s="13" t="s">
        <v>15</v>
      </c>
      <c r="D156" s="13" t="s">
        <v>11</v>
      </c>
      <c r="E156" s="48"/>
      <c r="F156" s="33">
        <f>+F157+F160</f>
        <v>549</v>
      </c>
    </row>
    <row r="157" spans="1:6" s="16" customFormat="1" ht="18.75">
      <c r="A157" s="23" t="s">
        <v>83</v>
      </c>
      <c r="B157" s="44" t="s">
        <v>214</v>
      </c>
      <c r="C157" s="11" t="s">
        <v>15</v>
      </c>
      <c r="D157" s="11" t="s">
        <v>10</v>
      </c>
      <c r="E157" s="50"/>
      <c r="F157" s="32">
        <f>+F158</f>
        <v>25</v>
      </c>
    </row>
    <row r="158" spans="1:6" s="19" customFormat="1" ht="37.5">
      <c r="A158" s="26" t="s">
        <v>345</v>
      </c>
      <c r="B158" s="44" t="s">
        <v>215</v>
      </c>
      <c r="C158" s="11" t="s">
        <v>15</v>
      </c>
      <c r="D158" s="11" t="s">
        <v>10</v>
      </c>
      <c r="E158" s="50"/>
      <c r="F158" s="37">
        <f>F159</f>
        <v>25</v>
      </c>
    </row>
    <row r="159" spans="1:6" s="16" customFormat="1" ht="37.5">
      <c r="A159" s="27" t="s">
        <v>97</v>
      </c>
      <c r="B159" s="44" t="s">
        <v>215</v>
      </c>
      <c r="C159" s="11" t="s">
        <v>15</v>
      </c>
      <c r="D159" s="11" t="s">
        <v>10</v>
      </c>
      <c r="E159" s="50" t="s">
        <v>98</v>
      </c>
      <c r="F159" s="32">
        <v>25</v>
      </c>
    </row>
    <row r="160" spans="1:6" s="19" customFormat="1" ht="18.75">
      <c r="A160" s="70" t="s">
        <v>35</v>
      </c>
      <c r="B160" s="42" t="s">
        <v>214</v>
      </c>
      <c r="C160" s="13" t="s">
        <v>15</v>
      </c>
      <c r="D160" s="13" t="s">
        <v>18</v>
      </c>
      <c r="E160" s="48"/>
      <c r="F160" s="36">
        <f>+F161</f>
        <v>524</v>
      </c>
    </row>
    <row r="161" spans="1:6" s="16" customFormat="1" ht="37.5">
      <c r="A161" s="26" t="s">
        <v>345</v>
      </c>
      <c r="B161" s="44" t="s">
        <v>215</v>
      </c>
      <c r="C161" s="11" t="s">
        <v>15</v>
      </c>
      <c r="D161" s="11" t="s">
        <v>18</v>
      </c>
      <c r="E161" s="50"/>
      <c r="F161" s="35">
        <f>+F162</f>
        <v>524</v>
      </c>
    </row>
    <row r="162" spans="1:6" s="16" customFormat="1" ht="18.75">
      <c r="A162" s="23" t="s">
        <v>99</v>
      </c>
      <c r="B162" s="44" t="s">
        <v>215</v>
      </c>
      <c r="C162" s="11" t="s">
        <v>15</v>
      </c>
      <c r="D162" s="11" t="s">
        <v>18</v>
      </c>
      <c r="E162" s="50" t="s">
        <v>105</v>
      </c>
      <c r="F162" s="32">
        <v>524</v>
      </c>
    </row>
    <row r="163" spans="1:6" s="19" customFormat="1" ht="37.5">
      <c r="A163" s="70" t="s">
        <v>78</v>
      </c>
      <c r="B163" s="53" t="s">
        <v>172</v>
      </c>
      <c r="C163" s="13"/>
      <c r="D163" s="13"/>
      <c r="E163" s="48"/>
      <c r="F163" s="36">
        <f>+F164</f>
        <v>1080</v>
      </c>
    </row>
    <row r="164" spans="1:6" s="19" customFormat="1" ht="18.75">
      <c r="A164" s="70" t="s">
        <v>84</v>
      </c>
      <c r="B164" s="53" t="s">
        <v>172</v>
      </c>
      <c r="C164" s="13" t="s">
        <v>18</v>
      </c>
      <c r="D164" s="13" t="s">
        <v>11</v>
      </c>
      <c r="E164" s="48"/>
      <c r="F164" s="36">
        <f>+F165</f>
        <v>1080</v>
      </c>
    </row>
    <row r="165" spans="1:6" s="16" customFormat="1" ht="18.75">
      <c r="A165" s="26" t="s">
        <v>4</v>
      </c>
      <c r="B165" s="54" t="s">
        <v>172</v>
      </c>
      <c r="C165" s="11" t="s">
        <v>18</v>
      </c>
      <c r="D165" s="11" t="s">
        <v>10</v>
      </c>
      <c r="E165" s="50"/>
      <c r="F165" s="37">
        <f>+F166+F168</f>
        <v>1080</v>
      </c>
    </row>
    <row r="166" spans="1:6" s="16" customFormat="1" ht="18.75">
      <c r="A166" s="23" t="s">
        <v>58</v>
      </c>
      <c r="B166" s="54" t="s">
        <v>173</v>
      </c>
      <c r="C166" s="10" t="s">
        <v>18</v>
      </c>
      <c r="D166" s="10" t="s">
        <v>10</v>
      </c>
      <c r="E166" s="46"/>
      <c r="F166" s="37">
        <f>+F167</f>
        <v>500</v>
      </c>
    </row>
    <row r="167" spans="1:6" s="16" customFormat="1" ht="18.75">
      <c r="A167" s="23" t="s">
        <v>99</v>
      </c>
      <c r="B167" s="54" t="s">
        <v>173</v>
      </c>
      <c r="C167" s="10" t="s">
        <v>18</v>
      </c>
      <c r="D167" s="10" t="s">
        <v>10</v>
      </c>
      <c r="E167" s="46" t="s">
        <v>105</v>
      </c>
      <c r="F167" s="32">
        <v>500</v>
      </c>
    </row>
    <row r="168" spans="1:6" s="16" customFormat="1" ht="37.5">
      <c r="A168" s="23" t="s">
        <v>94</v>
      </c>
      <c r="B168" s="54" t="s">
        <v>174</v>
      </c>
      <c r="C168" s="10" t="s">
        <v>18</v>
      </c>
      <c r="D168" s="12" t="s">
        <v>10</v>
      </c>
      <c r="E168" s="45"/>
      <c r="F168" s="37">
        <f>+F169</f>
        <v>580</v>
      </c>
    </row>
    <row r="169" spans="1:6" s="16" customFormat="1" ht="18.75">
      <c r="A169" s="23" t="s">
        <v>99</v>
      </c>
      <c r="B169" s="54" t="s">
        <v>174</v>
      </c>
      <c r="C169" s="10" t="s">
        <v>18</v>
      </c>
      <c r="D169" s="12" t="s">
        <v>10</v>
      </c>
      <c r="E169" s="45">
        <v>610</v>
      </c>
      <c r="F169" s="32">
        <v>580</v>
      </c>
    </row>
    <row r="170" spans="1:6" s="19" customFormat="1" ht="37.5">
      <c r="A170" s="68" t="s">
        <v>79</v>
      </c>
      <c r="B170" s="53" t="s">
        <v>250</v>
      </c>
      <c r="C170" s="15"/>
      <c r="D170" s="15"/>
      <c r="E170" s="43"/>
      <c r="F170" s="30">
        <f>+F171</f>
        <v>6537.9</v>
      </c>
    </row>
    <row r="171" spans="1:6" s="19" customFormat="1" ht="18.75">
      <c r="A171" s="68" t="s">
        <v>85</v>
      </c>
      <c r="B171" s="53" t="s">
        <v>250</v>
      </c>
      <c r="C171" s="14" t="s">
        <v>10</v>
      </c>
      <c r="D171" s="14" t="s">
        <v>11</v>
      </c>
      <c r="E171" s="43"/>
      <c r="F171" s="30">
        <f>+F172</f>
        <v>6537.9</v>
      </c>
    </row>
    <row r="172" spans="1:6" s="16" customFormat="1" ht="18.75">
      <c r="A172" s="23" t="s">
        <v>21</v>
      </c>
      <c r="B172" s="54" t="s">
        <v>250</v>
      </c>
      <c r="C172" s="12" t="s">
        <v>10</v>
      </c>
      <c r="D172" s="12" t="s">
        <v>26</v>
      </c>
      <c r="E172" s="45"/>
      <c r="F172" s="38">
        <f>+F173+F176+F185</f>
        <v>6537.9</v>
      </c>
    </row>
    <row r="173" spans="1:6" s="16" customFormat="1" ht="18.75">
      <c r="A173" s="69" t="s">
        <v>64</v>
      </c>
      <c r="B173" s="44" t="s">
        <v>251</v>
      </c>
      <c r="C173" s="11" t="s">
        <v>10</v>
      </c>
      <c r="D173" s="11" t="s">
        <v>26</v>
      </c>
      <c r="E173" s="50"/>
      <c r="F173" s="35">
        <f>+F175</f>
        <v>22</v>
      </c>
    </row>
    <row r="174" spans="1:6" s="16" customFormat="1" ht="93.75">
      <c r="A174" s="27" t="s">
        <v>252</v>
      </c>
      <c r="B174" s="44" t="s">
        <v>253</v>
      </c>
      <c r="C174" s="11" t="s">
        <v>10</v>
      </c>
      <c r="D174" s="11" t="s">
        <v>26</v>
      </c>
      <c r="E174" s="50"/>
      <c r="F174" s="35">
        <f>F175</f>
        <v>22</v>
      </c>
    </row>
    <row r="175" spans="1:6" s="16" customFormat="1" ht="37.5">
      <c r="A175" s="27" t="s">
        <v>97</v>
      </c>
      <c r="B175" s="54" t="s">
        <v>253</v>
      </c>
      <c r="C175" s="11" t="s">
        <v>10</v>
      </c>
      <c r="D175" s="11" t="s">
        <v>26</v>
      </c>
      <c r="E175" s="50" t="s">
        <v>98</v>
      </c>
      <c r="F175" s="32">
        <v>22</v>
      </c>
    </row>
    <row r="176" spans="1:6" s="16" customFormat="1" ht="18.75">
      <c r="A176" s="69" t="s">
        <v>65</v>
      </c>
      <c r="B176" s="44" t="s">
        <v>254</v>
      </c>
      <c r="C176" s="11" t="s">
        <v>10</v>
      </c>
      <c r="D176" s="11" t="s">
        <v>26</v>
      </c>
      <c r="E176" s="50"/>
      <c r="F176" s="35">
        <f>+F177+F181</f>
        <v>6494</v>
      </c>
    </row>
    <row r="177" spans="1:6" s="16" customFormat="1" ht="18.75">
      <c r="A177" s="69" t="s">
        <v>343</v>
      </c>
      <c r="B177" s="44" t="s">
        <v>344</v>
      </c>
      <c r="C177" s="11"/>
      <c r="D177" s="11"/>
      <c r="E177" s="50"/>
      <c r="F177" s="35">
        <f>+F178+F179+F180</f>
        <v>4356.4</v>
      </c>
    </row>
    <row r="178" spans="1:6" s="16" customFormat="1" ht="18.75">
      <c r="A178" s="27" t="s">
        <v>355</v>
      </c>
      <c r="B178" s="44" t="s">
        <v>344</v>
      </c>
      <c r="C178" s="11" t="s">
        <v>10</v>
      </c>
      <c r="D178" s="11" t="s">
        <v>26</v>
      </c>
      <c r="E178" s="50" t="s">
        <v>101</v>
      </c>
      <c r="F178" s="32">
        <v>4211.4</v>
      </c>
    </row>
    <row r="179" spans="1:6" s="16" customFormat="1" ht="37.5">
      <c r="A179" s="27" t="s">
        <v>97</v>
      </c>
      <c r="B179" s="44" t="s">
        <v>344</v>
      </c>
      <c r="C179" s="11" t="s">
        <v>10</v>
      </c>
      <c r="D179" s="11" t="s">
        <v>26</v>
      </c>
      <c r="E179" s="50" t="s">
        <v>98</v>
      </c>
      <c r="F179" s="32">
        <v>144.2</v>
      </c>
    </row>
    <row r="180" spans="1:6" s="16" customFormat="1" ht="18.75">
      <c r="A180" s="27" t="s">
        <v>100</v>
      </c>
      <c r="B180" s="54" t="s">
        <v>255</v>
      </c>
      <c r="C180" s="11" t="s">
        <v>10</v>
      </c>
      <c r="D180" s="11" t="s">
        <v>26</v>
      </c>
      <c r="E180" s="50" t="s">
        <v>102</v>
      </c>
      <c r="F180" s="32">
        <v>0.8</v>
      </c>
    </row>
    <row r="181" spans="1:6" s="16" customFormat="1" ht="93.75">
      <c r="A181" s="27" t="s">
        <v>252</v>
      </c>
      <c r="B181" s="54" t="s">
        <v>255</v>
      </c>
      <c r="C181" s="11" t="s">
        <v>10</v>
      </c>
      <c r="D181" s="11" t="s">
        <v>26</v>
      </c>
      <c r="E181" s="50"/>
      <c r="F181" s="35">
        <f>+F182+F183+F184</f>
        <v>2137.6000000000004</v>
      </c>
    </row>
    <row r="182" spans="1:6" s="16" customFormat="1" ht="18.75">
      <c r="A182" s="27" t="s">
        <v>355</v>
      </c>
      <c r="B182" s="54" t="s">
        <v>255</v>
      </c>
      <c r="C182" s="11" t="s">
        <v>10</v>
      </c>
      <c r="D182" s="11" t="s">
        <v>26</v>
      </c>
      <c r="E182" s="50" t="s">
        <v>101</v>
      </c>
      <c r="F182" s="32">
        <v>1454.9</v>
      </c>
    </row>
    <row r="183" spans="1:6" s="16" customFormat="1" ht="37.5">
      <c r="A183" s="27" t="s">
        <v>97</v>
      </c>
      <c r="B183" s="54" t="s">
        <v>255</v>
      </c>
      <c r="C183" s="11" t="s">
        <v>10</v>
      </c>
      <c r="D183" s="11" t="s">
        <v>26</v>
      </c>
      <c r="E183" s="50" t="s">
        <v>98</v>
      </c>
      <c r="F183" s="32">
        <v>669.7</v>
      </c>
    </row>
    <row r="184" spans="1:6" s="16" customFormat="1" ht="18.75">
      <c r="A184" s="27" t="s">
        <v>100</v>
      </c>
      <c r="B184" s="54" t="s">
        <v>255</v>
      </c>
      <c r="C184" s="11" t="s">
        <v>10</v>
      </c>
      <c r="D184" s="11" t="s">
        <v>26</v>
      </c>
      <c r="E184" s="50" t="s">
        <v>102</v>
      </c>
      <c r="F184" s="32">
        <v>13</v>
      </c>
    </row>
    <row r="185" spans="1:6" s="16" customFormat="1" ht="18.75">
      <c r="A185" s="69" t="s">
        <v>66</v>
      </c>
      <c r="B185" s="44" t="s">
        <v>256</v>
      </c>
      <c r="C185" s="11" t="s">
        <v>10</v>
      </c>
      <c r="D185" s="11" t="s">
        <v>26</v>
      </c>
      <c r="E185" s="50"/>
      <c r="F185" s="35">
        <f>+F187</f>
        <v>21.9</v>
      </c>
    </row>
    <row r="186" spans="1:6" s="16" customFormat="1" ht="93.75">
      <c r="A186" s="27" t="s">
        <v>252</v>
      </c>
      <c r="B186" s="44" t="s">
        <v>257</v>
      </c>
      <c r="C186" s="11" t="s">
        <v>10</v>
      </c>
      <c r="D186" s="11" t="s">
        <v>26</v>
      </c>
      <c r="E186" s="50"/>
      <c r="F186" s="35">
        <f>F187</f>
        <v>21.9</v>
      </c>
    </row>
    <row r="187" spans="1:6" s="16" customFormat="1" ht="37.5">
      <c r="A187" s="27" t="s">
        <v>97</v>
      </c>
      <c r="B187" s="54" t="s">
        <v>257</v>
      </c>
      <c r="C187" s="11" t="s">
        <v>10</v>
      </c>
      <c r="D187" s="11" t="s">
        <v>26</v>
      </c>
      <c r="E187" s="50" t="s">
        <v>98</v>
      </c>
      <c r="F187" s="32">
        <v>21.9</v>
      </c>
    </row>
    <row r="188" spans="1:6" s="19" customFormat="1" ht="56.25">
      <c r="A188" s="70" t="s">
        <v>55</v>
      </c>
      <c r="B188" s="52" t="s">
        <v>201</v>
      </c>
      <c r="C188" s="13"/>
      <c r="D188" s="13"/>
      <c r="E188" s="48"/>
      <c r="F188" s="36">
        <f>+F189+F197+F206</f>
        <v>857.7</v>
      </c>
    </row>
    <row r="189" spans="1:6" s="19" customFormat="1" ht="18.75">
      <c r="A189" s="68" t="s">
        <v>85</v>
      </c>
      <c r="B189" s="52" t="s">
        <v>201</v>
      </c>
      <c r="C189" s="13" t="s">
        <v>10</v>
      </c>
      <c r="D189" s="13" t="s">
        <v>11</v>
      </c>
      <c r="E189" s="48"/>
      <c r="F189" s="36">
        <f>+F190</f>
        <v>50</v>
      </c>
    </row>
    <row r="190" spans="1:6" s="16" customFormat="1" ht="18.75">
      <c r="A190" s="23" t="s">
        <v>21</v>
      </c>
      <c r="B190" s="51" t="s">
        <v>201</v>
      </c>
      <c r="C190" s="11" t="s">
        <v>10</v>
      </c>
      <c r="D190" s="11" t="s">
        <v>26</v>
      </c>
      <c r="E190" s="50"/>
      <c r="F190" s="37">
        <f>+F191</f>
        <v>50</v>
      </c>
    </row>
    <row r="191" spans="1:6" s="16" customFormat="1" ht="18.75">
      <c r="A191" s="69" t="s">
        <v>50</v>
      </c>
      <c r="B191" s="44" t="s">
        <v>202</v>
      </c>
      <c r="C191" s="11" t="s">
        <v>10</v>
      </c>
      <c r="D191" s="11" t="s">
        <v>26</v>
      </c>
      <c r="E191" s="50"/>
      <c r="F191" s="35">
        <f>+F192+F195</f>
        <v>50</v>
      </c>
    </row>
    <row r="192" spans="1:6" s="16" customFormat="1" ht="18.75">
      <c r="A192" s="23" t="s">
        <v>68</v>
      </c>
      <c r="B192" s="44" t="s">
        <v>203</v>
      </c>
      <c r="C192" s="11" t="s">
        <v>10</v>
      </c>
      <c r="D192" s="11" t="s">
        <v>26</v>
      </c>
      <c r="E192" s="50"/>
      <c r="F192" s="35">
        <f>+F193+F194</f>
        <v>20</v>
      </c>
    </row>
    <row r="193" spans="1:6" s="16" customFormat="1" ht="37.5">
      <c r="A193" s="27" t="s">
        <v>97</v>
      </c>
      <c r="B193" s="44" t="s">
        <v>203</v>
      </c>
      <c r="C193" s="11" t="s">
        <v>10</v>
      </c>
      <c r="D193" s="11" t="s">
        <v>26</v>
      </c>
      <c r="E193" s="50" t="s">
        <v>98</v>
      </c>
      <c r="F193" s="32">
        <v>8</v>
      </c>
    </row>
    <row r="194" spans="1:6" s="16" customFormat="1" ht="18.75">
      <c r="A194" s="27" t="s">
        <v>109</v>
      </c>
      <c r="B194" s="44" t="s">
        <v>203</v>
      </c>
      <c r="C194" s="11" t="s">
        <v>10</v>
      </c>
      <c r="D194" s="11" t="s">
        <v>26</v>
      </c>
      <c r="E194" s="50" t="s">
        <v>108</v>
      </c>
      <c r="F194" s="32">
        <v>12</v>
      </c>
    </row>
    <row r="195" spans="1:6" s="16" customFormat="1" ht="18.75">
      <c r="A195" s="23" t="s">
        <v>69</v>
      </c>
      <c r="B195" s="44" t="s">
        <v>204</v>
      </c>
      <c r="C195" s="11" t="s">
        <v>10</v>
      </c>
      <c r="D195" s="11" t="s">
        <v>26</v>
      </c>
      <c r="E195" s="50"/>
      <c r="F195" s="35">
        <f>+F196</f>
        <v>30</v>
      </c>
    </row>
    <row r="196" spans="1:6" s="16" customFormat="1" ht="37.5">
      <c r="A196" s="27" t="s">
        <v>103</v>
      </c>
      <c r="B196" s="51" t="s">
        <v>204</v>
      </c>
      <c r="C196" s="11" t="s">
        <v>10</v>
      </c>
      <c r="D196" s="11" t="s">
        <v>26</v>
      </c>
      <c r="E196" s="50" t="s">
        <v>104</v>
      </c>
      <c r="F196" s="32">
        <v>30</v>
      </c>
    </row>
    <row r="197" spans="1:6" s="19" customFormat="1" ht="18.75">
      <c r="A197" s="70" t="s">
        <v>86</v>
      </c>
      <c r="B197" s="52" t="s">
        <v>201</v>
      </c>
      <c r="C197" s="13" t="s">
        <v>19</v>
      </c>
      <c r="D197" s="13" t="s">
        <v>11</v>
      </c>
      <c r="E197" s="48"/>
      <c r="F197" s="36">
        <f>+F198</f>
        <v>644.7</v>
      </c>
    </row>
    <row r="198" spans="1:6" s="16" customFormat="1" ht="37.5">
      <c r="A198" s="26" t="s">
        <v>32</v>
      </c>
      <c r="B198" s="51" t="s">
        <v>201</v>
      </c>
      <c r="C198" s="11" t="s">
        <v>19</v>
      </c>
      <c r="D198" s="11" t="s">
        <v>34</v>
      </c>
      <c r="E198" s="50"/>
      <c r="F198" s="37">
        <f>+F199</f>
        <v>644.7</v>
      </c>
    </row>
    <row r="199" spans="1:6" s="16" customFormat="1" ht="18.75">
      <c r="A199" s="23" t="s">
        <v>50</v>
      </c>
      <c r="B199" s="51" t="s">
        <v>202</v>
      </c>
      <c r="C199" s="11" t="s">
        <v>19</v>
      </c>
      <c r="D199" s="11" t="s">
        <v>34</v>
      </c>
      <c r="E199" s="50"/>
      <c r="F199" s="35">
        <f>+F204+F200+F202</f>
        <v>644.7</v>
      </c>
    </row>
    <row r="200" spans="1:6" s="16" customFormat="1" ht="18.75">
      <c r="A200" s="23" t="s">
        <v>41</v>
      </c>
      <c r="B200" s="51" t="s">
        <v>205</v>
      </c>
      <c r="C200" s="11" t="s">
        <v>19</v>
      </c>
      <c r="D200" s="11" t="s">
        <v>34</v>
      </c>
      <c r="E200" s="50"/>
      <c r="F200" s="35">
        <f>+F201</f>
        <v>100</v>
      </c>
    </row>
    <row r="201" spans="1:6" s="16" customFormat="1" ht="18.75">
      <c r="A201" s="26" t="s">
        <v>110</v>
      </c>
      <c r="B201" s="51" t="s">
        <v>205</v>
      </c>
      <c r="C201" s="11" t="s">
        <v>19</v>
      </c>
      <c r="D201" s="11" t="s">
        <v>34</v>
      </c>
      <c r="E201" s="50" t="s">
        <v>111</v>
      </c>
      <c r="F201" s="32">
        <v>100</v>
      </c>
    </row>
    <row r="202" spans="1:6" s="16" customFormat="1" ht="37.5">
      <c r="A202" s="23" t="s">
        <v>33</v>
      </c>
      <c r="B202" s="51" t="s">
        <v>206</v>
      </c>
      <c r="C202" s="11" t="s">
        <v>19</v>
      </c>
      <c r="D202" s="11" t="s">
        <v>34</v>
      </c>
      <c r="E202" s="50"/>
      <c r="F202" s="35">
        <f>+F203</f>
        <v>375</v>
      </c>
    </row>
    <row r="203" spans="1:6" s="16" customFormat="1" ht="37.5">
      <c r="A203" s="27" t="s">
        <v>97</v>
      </c>
      <c r="B203" s="51" t="s">
        <v>206</v>
      </c>
      <c r="C203" s="11" t="s">
        <v>19</v>
      </c>
      <c r="D203" s="11" t="s">
        <v>34</v>
      </c>
      <c r="E203" s="50" t="s">
        <v>98</v>
      </c>
      <c r="F203" s="32">
        <v>375</v>
      </c>
    </row>
    <row r="204" spans="1:6" s="16" customFormat="1" ht="56.25">
      <c r="A204" s="23" t="s">
        <v>57</v>
      </c>
      <c r="B204" s="51" t="s">
        <v>249</v>
      </c>
      <c r="C204" s="11" t="s">
        <v>19</v>
      </c>
      <c r="D204" s="11" t="s">
        <v>34</v>
      </c>
      <c r="E204" s="50"/>
      <c r="F204" s="35">
        <f>+F205</f>
        <v>169.7</v>
      </c>
    </row>
    <row r="205" spans="1:6" s="16" customFormat="1" ht="37.5">
      <c r="A205" s="27" t="s">
        <v>97</v>
      </c>
      <c r="B205" s="51" t="s">
        <v>249</v>
      </c>
      <c r="C205" s="11" t="s">
        <v>19</v>
      </c>
      <c r="D205" s="11" t="s">
        <v>34</v>
      </c>
      <c r="E205" s="50" t="s">
        <v>98</v>
      </c>
      <c r="F205" s="32">
        <v>169.7</v>
      </c>
    </row>
    <row r="206" spans="1:6" s="19" customFormat="1" ht="18.75">
      <c r="A206" s="70" t="s">
        <v>81</v>
      </c>
      <c r="B206" s="52" t="s">
        <v>201</v>
      </c>
      <c r="C206" s="13" t="s">
        <v>14</v>
      </c>
      <c r="D206" s="13" t="s">
        <v>11</v>
      </c>
      <c r="E206" s="48"/>
      <c r="F206" s="36">
        <f>+F207+F211+F223</f>
        <v>163</v>
      </c>
    </row>
    <row r="207" spans="1:6" s="16" customFormat="1" ht="18.75">
      <c r="A207" s="26" t="s">
        <v>7</v>
      </c>
      <c r="B207" s="51" t="s">
        <v>201</v>
      </c>
      <c r="C207" s="11" t="s">
        <v>14</v>
      </c>
      <c r="D207" s="11" t="s">
        <v>16</v>
      </c>
      <c r="E207" s="50"/>
      <c r="F207" s="37">
        <f>+F208</f>
        <v>18</v>
      </c>
    </row>
    <row r="208" spans="1:6" s="16" customFormat="1" ht="18.75">
      <c r="A208" s="69" t="s">
        <v>51</v>
      </c>
      <c r="B208" s="44" t="s">
        <v>207</v>
      </c>
      <c r="C208" s="10" t="s">
        <v>14</v>
      </c>
      <c r="D208" s="10" t="s">
        <v>16</v>
      </c>
      <c r="E208" s="46"/>
      <c r="F208" s="32">
        <f>+F209</f>
        <v>18</v>
      </c>
    </row>
    <row r="209" spans="1:6" s="16" customFormat="1" ht="56.25">
      <c r="A209" s="23" t="s">
        <v>52</v>
      </c>
      <c r="B209" s="44" t="s">
        <v>208</v>
      </c>
      <c r="C209" s="10" t="s">
        <v>14</v>
      </c>
      <c r="D209" s="10" t="s">
        <v>16</v>
      </c>
      <c r="E209" s="46"/>
      <c r="F209" s="32">
        <f>+F210</f>
        <v>18</v>
      </c>
    </row>
    <row r="210" spans="1:6" s="16" customFormat="1" ht="18.75">
      <c r="A210" s="23" t="s">
        <v>99</v>
      </c>
      <c r="B210" s="44" t="s">
        <v>208</v>
      </c>
      <c r="C210" s="10" t="s">
        <v>14</v>
      </c>
      <c r="D210" s="10" t="s">
        <v>16</v>
      </c>
      <c r="E210" s="46" t="s">
        <v>105</v>
      </c>
      <c r="F210" s="32">
        <v>18</v>
      </c>
    </row>
    <row r="211" spans="1:6" s="16" customFormat="1" ht="18.75">
      <c r="A211" s="23" t="s">
        <v>358</v>
      </c>
      <c r="B211" s="44" t="s">
        <v>201</v>
      </c>
      <c r="C211" s="10" t="s">
        <v>14</v>
      </c>
      <c r="D211" s="10" t="s">
        <v>14</v>
      </c>
      <c r="E211" s="46"/>
      <c r="F211" s="32">
        <f>+F212+F217</f>
        <v>135</v>
      </c>
    </row>
    <row r="212" spans="1:6" s="16" customFormat="1" ht="18.75">
      <c r="A212" s="69" t="s">
        <v>50</v>
      </c>
      <c r="B212" s="44" t="s">
        <v>202</v>
      </c>
      <c r="C212" s="10" t="s">
        <v>14</v>
      </c>
      <c r="D212" s="10" t="s">
        <v>14</v>
      </c>
      <c r="E212" s="46"/>
      <c r="F212" s="32">
        <f>+F213+F215</f>
        <v>35</v>
      </c>
    </row>
    <row r="213" spans="1:6" s="16" customFormat="1" ht="37.5">
      <c r="A213" s="23" t="s">
        <v>346</v>
      </c>
      <c r="B213" s="44" t="s">
        <v>209</v>
      </c>
      <c r="C213" s="10" t="s">
        <v>14</v>
      </c>
      <c r="D213" s="10" t="s">
        <v>14</v>
      </c>
      <c r="E213" s="46"/>
      <c r="F213" s="32">
        <f>+F214</f>
        <v>25</v>
      </c>
    </row>
    <row r="214" spans="1:6" s="16" customFormat="1" ht="37.5">
      <c r="A214" s="27" t="s">
        <v>97</v>
      </c>
      <c r="B214" s="44" t="s">
        <v>209</v>
      </c>
      <c r="C214" s="10" t="s">
        <v>14</v>
      </c>
      <c r="D214" s="10" t="s">
        <v>14</v>
      </c>
      <c r="E214" s="46" t="s">
        <v>98</v>
      </c>
      <c r="F214" s="32">
        <v>25</v>
      </c>
    </row>
    <row r="215" spans="1:6" s="16" customFormat="1" ht="18.75">
      <c r="A215" s="23" t="s">
        <v>69</v>
      </c>
      <c r="B215" s="44" t="s">
        <v>204</v>
      </c>
      <c r="C215" s="11" t="s">
        <v>14</v>
      </c>
      <c r="D215" s="11" t="s">
        <v>14</v>
      </c>
      <c r="E215" s="50"/>
      <c r="F215" s="32">
        <f>+F216</f>
        <v>10</v>
      </c>
    </row>
    <row r="216" spans="1:6" s="16" customFormat="1" ht="37.5">
      <c r="A216" s="27" t="s">
        <v>97</v>
      </c>
      <c r="B216" s="51" t="s">
        <v>204</v>
      </c>
      <c r="C216" s="11" t="s">
        <v>14</v>
      </c>
      <c r="D216" s="11" t="s">
        <v>14</v>
      </c>
      <c r="E216" s="50" t="s">
        <v>98</v>
      </c>
      <c r="F216" s="32">
        <v>10</v>
      </c>
    </row>
    <row r="217" spans="1:6" s="16" customFormat="1" ht="56.25">
      <c r="A217" s="69" t="s">
        <v>347</v>
      </c>
      <c r="B217" s="44" t="s">
        <v>210</v>
      </c>
      <c r="C217" s="10" t="s">
        <v>14</v>
      </c>
      <c r="D217" s="10" t="s">
        <v>14</v>
      </c>
      <c r="E217" s="46"/>
      <c r="F217" s="32">
        <f>+F218+F221</f>
        <v>100</v>
      </c>
    </row>
    <row r="218" spans="1:6" s="16" customFormat="1" ht="56.25">
      <c r="A218" s="23" t="s">
        <v>348</v>
      </c>
      <c r="B218" s="44" t="s">
        <v>211</v>
      </c>
      <c r="C218" s="10" t="s">
        <v>14</v>
      </c>
      <c r="D218" s="10" t="s">
        <v>14</v>
      </c>
      <c r="E218" s="46"/>
      <c r="F218" s="32">
        <f>+F219+F220</f>
        <v>95</v>
      </c>
    </row>
    <row r="219" spans="1:6" s="16" customFormat="1" ht="18.75">
      <c r="A219" s="27" t="s">
        <v>124</v>
      </c>
      <c r="B219" s="44" t="s">
        <v>211</v>
      </c>
      <c r="C219" s="10" t="s">
        <v>14</v>
      </c>
      <c r="D219" s="10" t="s">
        <v>14</v>
      </c>
      <c r="E219" s="46" t="s">
        <v>118</v>
      </c>
      <c r="F219" s="32">
        <v>75</v>
      </c>
    </row>
    <row r="220" spans="1:6" s="16" customFormat="1" ht="18.75">
      <c r="A220" s="23" t="s">
        <v>99</v>
      </c>
      <c r="B220" s="44" t="s">
        <v>211</v>
      </c>
      <c r="C220" s="10" t="s">
        <v>14</v>
      </c>
      <c r="D220" s="10" t="s">
        <v>14</v>
      </c>
      <c r="E220" s="46" t="s">
        <v>105</v>
      </c>
      <c r="F220" s="32">
        <v>20</v>
      </c>
    </row>
    <row r="221" spans="1:6" s="16" customFormat="1" ht="56.25">
      <c r="A221" s="23" t="s">
        <v>93</v>
      </c>
      <c r="B221" s="44" t="s">
        <v>212</v>
      </c>
      <c r="C221" s="10" t="s">
        <v>14</v>
      </c>
      <c r="D221" s="10" t="s">
        <v>14</v>
      </c>
      <c r="E221" s="46"/>
      <c r="F221" s="32">
        <f>+F222</f>
        <v>5</v>
      </c>
    </row>
    <row r="222" spans="1:6" s="16" customFormat="1" ht="18.75">
      <c r="A222" s="23" t="s">
        <v>99</v>
      </c>
      <c r="B222" s="44" t="s">
        <v>212</v>
      </c>
      <c r="C222" s="10" t="s">
        <v>14</v>
      </c>
      <c r="D222" s="10" t="s">
        <v>14</v>
      </c>
      <c r="E222" s="46" t="s">
        <v>105</v>
      </c>
      <c r="F222" s="32">
        <v>5</v>
      </c>
    </row>
    <row r="223" spans="1:6" s="16" customFormat="1" ht="18.75">
      <c r="A223" s="23" t="s">
        <v>87</v>
      </c>
      <c r="B223" s="44" t="s">
        <v>201</v>
      </c>
      <c r="C223" s="10" t="s">
        <v>14</v>
      </c>
      <c r="D223" s="10" t="s">
        <v>23</v>
      </c>
      <c r="E223" s="46"/>
      <c r="F223" s="32">
        <f>+F224</f>
        <v>10</v>
      </c>
    </row>
    <row r="224" spans="1:6" s="20" customFormat="1" ht="18.75">
      <c r="A224" s="69" t="s">
        <v>50</v>
      </c>
      <c r="B224" s="44" t="s">
        <v>202</v>
      </c>
      <c r="C224" s="10" t="s">
        <v>14</v>
      </c>
      <c r="D224" s="10" t="s">
        <v>23</v>
      </c>
      <c r="E224" s="46"/>
      <c r="F224" s="32">
        <f>+F225</f>
        <v>10</v>
      </c>
    </row>
    <row r="225" spans="1:6" s="20" customFormat="1" ht="37.5">
      <c r="A225" s="23" t="s">
        <v>346</v>
      </c>
      <c r="B225" s="44" t="s">
        <v>209</v>
      </c>
      <c r="C225" s="10" t="s">
        <v>14</v>
      </c>
      <c r="D225" s="10" t="s">
        <v>23</v>
      </c>
      <c r="E225" s="46"/>
      <c r="F225" s="32">
        <f>+F226</f>
        <v>10</v>
      </c>
    </row>
    <row r="226" spans="1:6" s="20" customFormat="1" ht="37.5">
      <c r="A226" s="27" t="s">
        <v>97</v>
      </c>
      <c r="B226" s="44" t="s">
        <v>209</v>
      </c>
      <c r="C226" s="10" t="s">
        <v>14</v>
      </c>
      <c r="D226" s="10" t="s">
        <v>23</v>
      </c>
      <c r="E226" s="46" t="s">
        <v>98</v>
      </c>
      <c r="F226" s="32">
        <v>10</v>
      </c>
    </row>
    <row r="227" spans="1:6" s="19" customFormat="1" ht="56.25">
      <c r="A227" s="70" t="s">
        <v>300</v>
      </c>
      <c r="B227" s="52" t="s">
        <v>126</v>
      </c>
      <c r="C227" s="13"/>
      <c r="D227" s="13"/>
      <c r="E227" s="48"/>
      <c r="F227" s="34">
        <f>+F228+F278+F273</f>
        <v>68746.6</v>
      </c>
    </row>
    <row r="228" spans="1:6" s="19" customFormat="1" ht="18.75">
      <c r="A228" s="68" t="s">
        <v>85</v>
      </c>
      <c r="B228" s="52" t="s">
        <v>126</v>
      </c>
      <c r="C228" s="13" t="s">
        <v>10</v>
      </c>
      <c r="D228" s="13" t="s">
        <v>11</v>
      </c>
      <c r="E228" s="48"/>
      <c r="F228" s="34">
        <f>+F229+F247</f>
        <v>64188.8</v>
      </c>
    </row>
    <row r="229" spans="1:6" s="16" customFormat="1" ht="56.25">
      <c r="A229" s="23" t="s">
        <v>298</v>
      </c>
      <c r="B229" s="51" t="s">
        <v>126</v>
      </c>
      <c r="C229" s="11" t="s">
        <v>10</v>
      </c>
      <c r="D229" s="11" t="s">
        <v>18</v>
      </c>
      <c r="E229" s="50"/>
      <c r="F229" s="35">
        <f>+F233+F230</f>
        <v>40252.600000000006</v>
      </c>
    </row>
    <row r="230" spans="1:6" s="16" customFormat="1" ht="37.5">
      <c r="A230" s="26" t="s">
        <v>302</v>
      </c>
      <c r="B230" s="51" t="s">
        <v>127</v>
      </c>
      <c r="C230" s="11" t="s">
        <v>10</v>
      </c>
      <c r="D230" s="11" t="s">
        <v>18</v>
      </c>
      <c r="E230" s="50"/>
      <c r="F230" s="37">
        <f>+F231</f>
        <v>68.7</v>
      </c>
    </row>
    <row r="231" spans="1:6" s="16" customFormat="1" ht="18.75">
      <c r="A231" s="23" t="s">
        <v>304</v>
      </c>
      <c r="B231" s="44" t="s">
        <v>129</v>
      </c>
      <c r="C231" s="10" t="s">
        <v>10</v>
      </c>
      <c r="D231" s="10" t="s">
        <v>18</v>
      </c>
      <c r="E231" s="46" t="s">
        <v>22</v>
      </c>
      <c r="F231" s="37">
        <f>+F232</f>
        <v>68.7</v>
      </c>
    </row>
    <row r="232" spans="1:6" s="16" customFormat="1" ht="37.5">
      <c r="A232" s="27" t="s">
        <v>103</v>
      </c>
      <c r="B232" s="51" t="s">
        <v>129</v>
      </c>
      <c r="C232" s="11" t="s">
        <v>10</v>
      </c>
      <c r="D232" s="11" t="s">
        <v>18</v>
      </c>
      <c r="E232" s="50" t="s">
        <v>104</v>
      </c>
      <c r="F232" s="32">
        <v>68.7</v>
      </c>
    </row>
    <row r="233" spans="1:6" s="16" customFormat="1" ht="18.75">
      <c r="A233" s="26" t="s">
        <v>296</v>
      </c>
      <c r="B233" s="51" t="s">
        <v>134</v>
      </c>
      <c r="C233" s="11" t="s">
        <v>10</v>
      </c>
      <c r="D233" s="11" t="s">
        <v>18</v>
      </c>
      <c r="E233" s="50"/>
      <c r="F233" s="37">
        <f>+F234+F238+F241+F243+F245</f>
        <v>40183.90000000001</v>
      </c>
    </row>
    <row r="234" spans="1:6" s="16" customFormat="1" ht="18.75">
      <c r="A234" s="23" t="s">
        <v>299</v>
      </c>
      <c r="B234" s="44" t="s">
        <v>135</v>
      </c>
      <c r="C234" s="10" t="s">
        <v>10</v>
      </c>
      <c r="D234" s="10" t="s">
        <v>18</v>
      </c>
      <c r="E234" s="46" t="s">
        <v>22</v>
      </c>
      <c r="F234" s="37">
        <f>+F235+F236+F237</f>
        <v>37717.00000000001</v>
      </c>
    </row>
    <row r="235" spans="1:6" s="16" customFormat="1" ht="37.5">
      <c r="A235" s="27" t="s">
        <v>103</v>
      </c>
      <c r="B235" s="51" t="s">
        <v>135</v>
      </c>
      <c r="C235" s="11" t="s">
        <v>10</v>
      </c>
      <c r="D235" s="11" t="s">
        <v>18</v>
      </c>
      <c r="E235" s="50" t="s">
        <v>104</v>
      </c>
      <c r="F235" s="32">
        <v>33720.3</v>
      </c>
    </row>
    <row r="236" spans="1:6" s="16" customFormat="1" ht="37.5">
      <c r="A236" s="27" t="s">
        <v>97</v>
      </c>
      <c r="B236" s="51" t="s">
        <v>135</v>
      </c>
      <c r="C236" s="11" t="s">
        <v>10</v>
      </c>
      <c r="D236" s="11" t="s">
        <v>18</v>
      </c>
      <c r="E236" s="50" t="s">
        <v>98</v>
      </c>
      <c r="F236" s="32">
        <v>3991.4</v>
      </c>
    </row>
    <row r="237" spans="1:6" s="16" customFormat="1" ht="18.75">
      <c r="A237" s="72" t="s">
        <v>100</v>
      </c>
      <c r="B237" s="51" t="s">
        <v>135</v>
      </c>
      <c r="C237" s="11" t="s">
        <v>10</v>
      </c>
      <c r="D237" s="11" t="s">
        <v>18</v>
      </c>
      <c r="E237" s="50" t="s">
        <v>102</v>
      </c>
      <c r="F237" s="32">
        <v>5.3</v>
      </c>
    </row>
    <row r="238" spans="1:6" s="16" customFormat="1" ht="150">
      <c r="A238" s="27" t="s">
        <v>307</v>
      </c>
      <c r="B238" s="51" t="s">
        <v>311</v>
      </c>
      <c r="C238" s="10" t="s">
        <v>10</v>
      </c>
      <c r="D238" s="10" t="s">
        <v>18</v>
      </c>
      <c r="E238" s="46" t="s">
        <v>22</v>
      </c>
      <c r="F238" s="32">
        <f>+F239+F240</f>
        <v>1399.4</v>
      </c>
    </row>
    <row r="239" spans="1:6" s="16" customFormat="1" ht="37.5">
      <c r="A239" s="27" t="s">
        <v>103</v>
      </c>
      <c r="B239" s="51" t="s">
        <v>311</v>
      </c>
      <c r="C239" s="11" t="s">
        <v>10</v>
      </c>
      <c r="D239" s="11" t="s">
        <v>18</v>
      </c>
      <c r="E239" s="50" t="s">
        <v>104</v>
      </c>
      <c r="F239" s="32">
        <v>1272</v>
      </c>
    </row>
    <row r="240" spans="1:6" s="16" customFormat="1" ht="37.5">
      <c r="A240" s="27" t="s">
        <v>97</v>
      </c>
      <c r="B240" s="51" t="s">
        <v>311</v>
      </c>
      <c r="C240" s="11" t="s">
        <v>10</v>
      </c>
      <c r="D240" s="11" t="s">
        <v>18</v>
      </c>
      <c r="E240" s="50" t="s">
        <v>98</v>
      </c>
      <c r="F240" s="32">
        <v>127.4</v>
      </c>
    </row>
    <row r="241" spans="1:6" s="16" customFormat="1" ht="93.75">
      <c r="A241" s="27" t="s">
        <v>308</v>
      </c>
      <c r="B241" s="51" t="s">
        <v>312</v>
      </c>
      <c r="C241" s="10" t="s">
        <v>10</v>
      </c>
      <c r="D241" s="10" t="s">
        <v>18</v>
      </c>
      <c r="E241" s="46" t="s">
        <v>22</v>
      </c>
      <c r="F241" s="32">
        <f>+F242</f>
        <v>783.2</v>
      </c>
    </row>
    <row r="242" spans="1:6" s="16" customFormat="1" ht="37.5">
      <c r="A242" s="27" t="s">
        <v>103</v>
      </c>
      <c r="B242" s="51" t="s">
        <v>312</v>
      </c>
      <c r="C242" s="11" t="s">
        <v>10</v>
      </c>
      <c r="D242" s="11" t="s">
        <v>18</v>
      </c>
      <c r="E242" s="50" t="s">
        <v>104</v>
      </c>
      <c r="F242" s="32">
        <v>783.2</v>
      </c>
    </row>
    <row r="243" spans="1:6" s="16" customFormat="1" ht="75">
      <c r="A243" s="27" t="s">
        <v>309</v>
      </c>
      <c r="B243" s="51" t="s">
        <v>313</v>
      </c>
      <c r="C243" s="10" t="s">
        <v>10</v>
      </c>
      <c r="D243" s="10" t="s">
        <v>18</v>
      </c>
      <c r="E243" s="46" t="s">
        <v>22</v>
      </c>
      <c r="F243" s="32">
        <f>+F244</f>
        <v>222</v>
      </c>
    </row>
    <row r="244" spans="1:6" s="16" customFormat="1" ht="37.5">
      <c r="A244" s="27" t="s">
        <v>103</v>
      </c>
      <c r="B244" s="51" t="s">
        <v>313</v>
      </c>
      <c r="C244" s="11" t="s">
        <v>10</v>
      </c>
      <c r="D244" s="11" t="s">
        <v>18</v>
      </c>
      <c r="E244" s="50" t="s">
        <v>104</v>
      </c>
      <c r="F244" s="32">
        <v>222</v>
      </c>
    </row>
    <row r="245" spans="1:6" s="16" customFormat="1" ht="112.5">
      <c r="A245" s="27" t="s">
        <v>310</v>
      </c>
      <c r="B245" s="51" t="s">
        <v>314</v>
      </c>
      <c r="C245" s="10" t="s">
        <v>10</v>
      </c>
      <c r="D245" s="10" t="s">
        <v>18</v>
      </c>
      <c r="E245" s="46" t="s">
        <v>22</v>
      </c>
      <c r="F245" s="32">
        <f>+F246</f>
        <v>62.3</v>
      </c>
    </row>
    <row r="246" spans="1:6" s="16" customFormat="1" ht="37.5">
      <c r="A246" s="27" t="s">
        <v>103</v>
      </c>
      <c r="B246" s="51" t="s">
        <v>314</v>
      </c>
      <c r="C246" s="11" t="s">
        <v>10</v>
      </c>
      <c r="D246" s="11" t="s">
        <v>18</v>
      </c>
      <c r="E246" s="50" t="s">
        <v>104</v>
      </c>
      <c r="F246" s="32">
        <v>62.3</v>
      </c>
    </row>
    <row r="247" spans="1:6" s="16" customFormat="1" ht="18.75">
      <c r="A247" s="23" t="s">
        <v>21</v>
      </c>
      <c r="B247" s="51" t="s">
        <v>126</v>
      </c>
      <c r="C247" s="11" t="s">
        <v>10</v>
      </c>
      <c r="D247" s="11" t="s">
        <v>26</v>
      </c>
      <c r="E247" s="50"/>
      <c r="F247" s="35">
        <f>+F248+F257+F260+F265</f>
        <v>23936.199999999997</v>
      </c>
    </row>
    <row r="248" spans="1:6" s="16" customFormat="1" ht="37.5">
      <c r="A248" s="26" t="s">
        <v>302</v>
      </c>
      <c r="B248" s="51" t="s">
        <v>127</v>
      </c>
      <c r="C248" s="11" t="s">
        <v>10</v>
      </c>
      <c r="D248" s="11" t="s">
        <v>26</v>
      </c>
      <c r="E248" s="50"/>
      <c r="F248" s="37">
        <f>+F249+F253</f>
        <v>911.5</v>
      </c>
    </row>
    <row r="249" spans="1:6" s="16" customFormat="1" ht="37.5">
      <c r="A249" s="23" t="s">
        <v>303</v>
      </c>
      <c r="B249" s="44" t="s">
        <v>128</v>
      </c>
      <c r="C249" s="10" t="s">
        <v>10</v>
      </c>
      <c r="D249" s="10" t="s">
        <v>26</v>
      </c>
      <c r="E249" s="46" t="s">
        <v>22</v>
      </c>
      <c r="F249" s="37">
        <f>+F251+F252+F250</f>
        <v>758.8</v>
      </c>
    </row>
    <row r="250" spans="1:6" s="16" customFormat="1" ht="37.5">
      <c r="A250" s="27" t="s">
        <v>103</v>
      </c>
      <c r="B250" s="51" t="s">
        <v>128</v>
      </c>
      <c r="C250" s="11" t="s">
        <v>10</v>
      </c>
      <c r="D250" s="11" t="s">
        <v>26</v>
      </c>
      <c r="E250" s="50" t="s">
        <v>104</v>
      </c>
      <c r="F250" s="32">
        <v>20</v>
      </c>
    </row>
    <row r="251" spans="1:6" s="16" customFormat="1" ht="37.5">
      <c r="A251" s="27" t="s">
        <v>97</v>
      </c>
      <c r="B251" s="51" t="s">
        <v>128</v>
      </c>
      <c r="C251" s="11" t="s">
        <v>10</v>
      </c>
      <c r="D251" s="11" t="s">
        <v>26</v>
      </c>
      <c r="E251" s="50" t="s">
        <v>98</v>
      </c>
      <c r="F251" s="32">
        <v>475.7</v>
      </c>
    </row>
    <row r="252" spans="1:6" s="16" customFormat="1" ht="18.75">
      <c r="A252" s="72" t="s">
        <v>100</v>
      </c>
      <c r="B252" s="51" t="s">
        <v>128</v>
      </c>
      <c r="C252" s="11" t="s">
        <v>10</v>
      </c>
      <c r="D252" s="11" t="s">
        <v>26</v>
      </c>
      <c r="E252" s="50" t="s">
        <v>102</v>
      </c>
      <c r="F252" s="32">
        <v>263.1</v>
      </c>
    </row>
    <row r="253" spans="1:6" s="16" customFormat="1" ht="18.75">
      <c r="A253" s="23" t="s">
        <v>304</v>
      </c>
      <c r="B253" s="44" t="s">
        <v>129</v>
      </c>
      <c r="C253" s="10" t="s">
        <v>10</v>
      </c>
      <c r="D253" s="10" t="s">
        <v>26</v>
      </c>
      <c r="E253" s="46" t="s">
        <v>22</v>
      </c>
      <c r="F253" s="37">
        <f>+F254+F255+F256</f>
        <v>152.7</v>
      </c>
    </row>
    <row r="254" spans="1:6" s="16" customFormat="1" ht="37.5">
      <c r="A254" s="27" t="s">
        <v>103</v>
      </c>
      <c r="B254" s="51" t="s">
        <v>129</v>
      </c>
      <c r="C254" s="11" t="s">
        <v>10</v>
      </c>
      <c r="D254" s="11" t="s">
        <v>26</v>
      </c>
      <c r="E254" s="50" t="s">
        <v>104</v>
      </c>
      <c r="F254" s="32">
        <v>68.7</v>
      </c>
    </row>
    <row r="255" spans="1:6" s="16" customFormat="1" ht="37.5">
      <c r="A255" s="27" t="s">
        <v>97</v>
      </c>
      <c r="B255" s="51" t="s">
        <v>129</v>
      </c>
      <c r="C255" s="11" t="s">
        <v>10</v>
      </c>
      <c r="D255" s="11" t="s">
        <v>26</v>
      </c>
      <c r="E255" s="50" t="s">
        <v>98</v>
      </c>
      <c r="F255" s="32">
        <v>39</v>
      </c>
    </row>
    <row r="256" spans="1:6" s="16" customFormat="1" ht="18.75">
      <c r="A256" s="27" t="s">
        <v>109</v>
      </c>
      <c r="B256" s="51" t="s">
        <v>129</v>
      </c>
      <c r="C256" s="11" t="s">
        <v>10</v>
      </c>
      <c r="D256" s="11" t="s">
        <v>26</v>
      </c>
      <c r="E256" s="50" t="s">
        <v>108</v>
      </c>
      <c r="F256" s="32">
        <v>45</v>
      </c>
    </row>
    <row r="257" spans="1:6" s="16" customFormat="1" ht="18.75">
      <c r="A257" s="26" t="s">
        <v>349</v>
      </c>
      <c r="B257" s="51" t="s">
        <v>130</v>
      </c>
      <c r="C257" s="11" t="s">
        <v>10</v>
      </c>
      <c r="D257" s="11" t="s">
        <v>26</v>
      </c>
      <c r="E257" s="50"/>
      <c r="F257" s="37">
        <f>+F258</f>
        <v>100</v>
      </c>
    </row>
    <row r="258" spans="1:6" s="16" customFormat="1" ht="18.75">
      <c r="A258" s="23" t="s">
        <v>305</v>
      </c>
      <c r="B258" s="44" t="s">
        <v>131</v>
      </c>
      <c r="C258" s="10" t="s">
        <v>10</v>
      </c>
      <c r="D258" s="10" t="s">
        <v>26</v>
      </c>
      <c r="E258" s="46" t="s">
        <v>22</v>
      </c>
      <c r="F258" s="37">
        <f>SUM(F259)</f>
        <v>100</v>
      </c>
    </row>
    <row r="259" spans="1:6" s="16" customFormat="1" ht="37.5">
      <c r="A259" s="27" t="s">
        <v>97</v>
      </c>
      <c r="B259" s="51" t="s">
        <v>131</v>
      </c>
      <c r="C259" s="11" t="s">
        <v>10</v>
      </c>
      <c r="D259" s="11" t="s">
        <v>26</v>
      </c>
      <c r="E259" s="50" t="s">
        <v>98</v>
      </c>
      <c r="F259" s="32">
        <v>100</v>
      </c>
    </row>
    <row r="260" spans="1:6" s="16" customFormat="1" ht="18.75">
      <c r="A260" s="26" t="s">
        <v>306</v>
      </c>
      <c r="B260" s="51" t="s">
        <v>132</v>
      </c>
      <c r="C260" s="11" t="s">
        <v>10</v>
      </c>
      <c r="D260" s="11" t="s">
        <v>26</v>
      </c>
      <c r="E260" s="50"/>
      <c r="F260" s="37">
        <f>+F261+F263</f>
        <v>7896.9</v>
      </c>
    </row>
    <row r="261" spans="1:6" s="16" customFormat="1" ht="18.75">
      <c r="A261" s="23" t="s">
        <v>54</v>
      </c>
      <c r="B261" s="44" t="s">
        <v>133</v>
      </c>
      <c r="C261" s="10" t="s">
        <v>10</v>
      </c>
      <c r="D261" s="10" t="s">
        <v>26</v>
      </c>
      <c r="E261" s="46" t="s">
        <v>22</v>
      </c>
      <c r="F261" s="37">
        <f>+F262</f>
        <v>100</v>
      </c>
    </row>
    <row r="262" spans="1:6" s="16" customFormat="1" ht="18.75">
      <c r="A262" s="23" t="s">
        <v>99</v>
      </c>
      <c r="B262" s="51" t="s">
        <v>133</v>
      </c>
      <c r="C262" s="11" t="s">
        <v>10</v>
      </c>
      <c r="D262" s="11" t="s">
        <v>26</v>
      </c>
      <c r="E262" s="50" t="s">
        <v>105</v>
      </c>
      <c r="F262" s="32">
        <v>100</v>
      </c>
    </row>
    <row r="263" spans="1:6" s="16" customFormat="1" ht="112.5">
      <c r="A263" s="27" t="s">
        <v>286</v>
      </c>
      <c r="B263" s="51" t="s">
        <v>294</v>
      </c>
      <c r="C263" s="11" t="s">
        <v>10</v>
      </c>
      <c r="D263" s="11" t="s">
        <v>26</v>
      </c>
      <c r="E263" s="50"/>
      <c r="F263" s="32">
        <f>+F264</f>
        <v>7796.9</v>
      </c>
    </row>
    <row r="264" spans="1:6" s="16" customFormat="1" ht="18.75">
      <c r="A264" s="23" t="s">
        <v>99</v>
      </c>
      <c r="B264" s="51" t="s">
        <v>294</v>
      </c>
      <c r="C264" s="11" t="s">
        <v>10</v>
      </c>
      <c r="D264" s="11" t="s">
        <v>26</v>
      </c>
      <c r="E264" s="50" t="s">
        <v>105</v>
      </c>
      <c r="F264" s="32">
        <v>7796.9</v>
      </c>
    </row>
    <row r="265" spans="1:6" s="16" customFormat="1" ht="18.75">
      <c r="A265" s="26" t="s">
        <v>296</v>
      </c>
      <c r="B265" s="51" t="s">
        <v>134</v>
      </c>
      <c r="C265" s="11" t="s">
        <v>10</v>
      </c>
      <c r="D265" s="11" t="s">
        <v>26</v>
      </c>
      <c r="E265" s="50"/>
      <c r="F265" s="37">
        <f>+F266+F271</f>
        <v>15027.8</v>
      </c>
    </row>
    <row r="266" spans="1:6" s="16" customFormat="1" ht="18.75">
      <c r="A266" s="23" t="s">
        <v>297</v>
      </c>
      <c r="B266" s="44" t="s">
        <v>295</v>
      </c>
      <c r="C266" s="10" t="s">
        <v>10</v>
      </c>
      <c r="D266" s="10" t="s">
        <v>26</v>
      </c>
      <c r="E266" s="46" t="s">
        <v>22</v>
      </c>
      <c r="F266" s="37">
        <f>+F267+F268+F270+F269</f>
        <v>14977.8</v>
      </c>
    </row>
    <row r="267" spans="1:6" s="16" customFormat="1" ht="18.75">
      <c r="A267" s="27" t="s">
        <v>355</v>
      </c>
      <c r="B267" s="51" t="s">
        <v>295</v>
      </c>
      <c r="C267" s="11" t="s">
        <v>10</v>
      </c>
      <c r="D267" s="11" t="s">
        <v>26</v>
      </c>
      <c r="E267" s="50" t="s">
        <v>101</v>
      </c>
      <c r="F267" s="32">
        <v>7868.8</v>
      </c>
    </row>
    <row r="268" spans="1:6" s="16" customFormat="1" ht="37.5">
      <c r="A268" s="27" t="s">
        <v>97</v>
      </c>
      <c r="B268" s="51" t="s">
        <v>295</v>
      </c>
      <c r="C268" s="11" t="s">
        <v>10</v>
      </c>
      <c r="D268" s="11" t="s">
        <v>26</v>
      </c>
      <c r="E268" s="50" t="s">
        <v>98</v>
      </c>
      <c r="F268" s="32">
        <v>6924</v>
      </c>
    </row>
    <row r="269" spans="1:6" s="16" customFormat="1" ht="18.75">
      <c r="A269" s="27" t="s">
        <v>361</v>
      </c>
      <c r="B269" s="51" t="s">
        <v>295</v>
      </c>
      <c r="C269" s="11" t="s">
        <v>10</v>
      </c>
      <c r="D269" s="11" t="s">
        <v>26</v>
      </c>
      <c r="E269" s="50" t="s">
        <v>360</v>
      </c>
      <c r="F269" s="32">
        <v>15.9</v>
      </c>
    </row>
    <row r="270" spans="1:6" s="16" customFormat="1" ht="18.75">
      <c r="A270" s="72" t="s">
        <v>100</v>
      </c>
      <c r="B270" s="51" t="s">
        <v>295</v>
      </c>
      <c r="C270" s="11" t="s">
        <v>10</v>
      </c>
      <c r="D270" s="11" t="s">
        <v>26</v>
      </c>
      <c r="E270" s="50" t="s">
        <v>102</v>
      </c>
      <c r="F270" s="32">
        <v>169.1</v>
      </c>
    </row>
    <row r="271" spans="1:6" s="16" customFormat="1" ht="150">
      <c r="A271" s="27" t="s">
        <v>307</v>
      </c>
      <c r="B271" s="51" t="s">
        <v>311</v>
      </c>
      <c r="C271" s="10" t="s">
        <v>10</v>
      </c>
      <c r="D271" s="10" t="s">
        <v>26</v>
      </c>
      <c r="E271" s="46" t="s">
        <v>22</v>
      </c>
      <c r="F271" s="32">
        <f>+F272</f>
        <v>50</v>
      </c>
    </row>
    <row r="272" spans="1:6" s="16" customFormat="1" ht="37.5">
      <c r="A272" s="27" t="s">
        <v>97</v>
      </c>
      <c r="B272" s="51" t="s">
        <v>311</v>
      </c>
      <c r="C272" s="11" t="s">
        <v>10</v>
      </c>
      <c r="D272" s="11" t="s">
        <v>26</v>
      </c>
      <c r="E272" s="50" t="s">
        <v>98</v>
      </c>
      <c r="F272" s="32">
        <v>50</v>
      </c>
    </row>
    <row r="273" spans="1:6" s="19" customFormat="1" ht="18.75">
      <c r="A273" s="73" t="s">
        <v>73</v>
      </c>
      <c r="B273" s="52" t="s">
        <v>126</v>
      </c>
      <c r="C273" s="13" t="s">
        <v>15</v>
      </c>
      <c r="D273" s="13" t="s">
        <v>11</v>
      </c>
      <c r="E273" s="48"/>
      <c r="F273" s="34">
        <f>+F274</f>
        <v>7.6</v>
      </c>
    </row>
    <row r="274" spans="1:6" s="16" customFormat="1" ht="18.75">
      <c r="A274" s="26" t="s">
        <v>35</v>
      </c>
      <c r="B274" s="51" t="s">
        <v>126</v>
      </c>
      <c r="C274" s="11" t="s">
        <v>15</v>
      </c>
      <c r="D274" s="11" t="s">
        <v>18</v>
      </c>
      <c r="E274" s="50"/>
      <c r="F274" s="35">
        <f>+F275</f>
        <v>7.6</v>
      </c>
    </row>
    <row r="275" spans="1:6" s="16" customFormat="1" ht="37.5">
      <c r="A275" s="26" t="s">
        <v>302</v>
      </c>
      <c r="B275" s="51" t="s">
        <v>127</v>
      </c>
      <c r="C275" s="11" t="s">
        <v>15</v>
      </c>
      <c r="D275" s="11" t="s">
        <v>18</v>
      </c>
      <c r="E275" s="50"/>
      <c r="F275" s="37">
        <f>+F276</f>
        <v>7.6</v>
      </c>
    </row>
    <row r="276" spans="1:6" s="16" customFormat="1" ht="18.75">
      <c r="A276" s="23" t="s">
        <v>304</v>
      </c>
      <c r="B276" s="44" t="s">
        <v>129</v>
      </c>
      <c r="C276" s="10" t="s">
        <v>15</v>
      </c>
      <c r="D276" s="10" t="s">
        <v>18</v>
      </c>
      <c r="E276" s="46" t="s">
        <v>22</v>
      </c>
      <c r="F276" s="37">
        <f>+F277</f>
        <v>7.6</v>
      </c>
    </row>
    <row r="277" spans="1:6" s="16" customFormat="1" ht="37.5">
      <c r="A277" s="27" t="s">
        <v>103</v>
      </c>
      <c r="B277" s="51" t="s">
        <v>129</v>
      </c>
      <c r="C277" s="11" t="s">
        <v>15</v>
      </c>
      <c r="D277" s="11" t="s">
        <v>18</v>
      </c>
      <c r="E277" s="50" t="s">
        <v>104</v>
      </c>
      <c r="F277" s="32">
        <v>7.6</v>
      </c>
    </row>
    <row r="278" spans="1:6" s="19" customFormat="1" ht="18.75">
      <c r="A278" s="68" t="s">
        <v>88</v>
      </c>
      <c r="B278" s="52" t="s">
        <v>126</v>
      </c>
      <c r="C278" s="13" t="s">
        <v>17</v>
      </c>
      <c r="D278" s="13" t="s">
        <v>11</v>
      </c>
      <c r="E278" s="48"/>
      <c r="F278" s="34">
        <f>+F279</f>
        <v>4550.2</v>
      </c>
    </row>
    <row r="279" spans="1:6" s="16" customFormat="1" ht="18.75">
      <c r="A279" s="23" t="s">
        <v>319</v>
      </c>
      <c r="B279" s="51" t="s">
        <v>126</v>
      </c>
      <c r="C279" s="11" t="s">
        <v>17</v>
      </c>
      <c r="D279" s="11" t="s">
        <v>10</v>
      </c>
      <c r="E279" s="50"/>
      <c r="F279" s="35">
        <f>+F280</f>
        <v>4550.2</v>
      </c>
    </row>
    <row r="280" spans="1:6" s="16" customFormat="1" ht="37.5">
      <c r="A280" s="23" t="s">
        <v>302</v>
      </c>
      <c r="B280" s="51" t="s">
        <v>127</v>
      </c>
      <c r="C280" s="11" t="s">
        <v>17</v>
      </c>
      <c r="D280" s="11" t="s">
        <v>10</v>
      </c>
      <c r="E280" s="50"/>
      <c r="F280" s="37">
        <f>+F281</f>
        <v>4550.2</v>
      </c>
    </row>
    <row r="281" spans="1:6" s="16" customFormat="1" ht="18.75">
      <c r="A281" s="23" t="s">
        <v>304</v>
      </c>
      <c r="B281" s="44" t="s">
        <v>129</v>
      </c>
      <c r="C281" s="11" t="s">
        <v>17</v>
      </c>
      <c r="D281" s="11" t="s">
        <v>10</v>
      </c>
      <c r="E281" s="46" t="s">
        <v>22</v>
      </c>
      <c r="F281" s="37">
        <f>+F282+F283+F284</f>
        <v>4550.2</v>
      </c>
    </row>
    <row r="282" spans="1:6" s="16" customFormat="1" ht="37.5">
      <c r="A282" s="27" t="s">
        <v>97</v>
      </c>
      <c r="B282" s="51" t="s">
        <v>129</v>
      </c>
      <c r="C282" s="11" t="s">
        <v>17</v>
      </c>
      <c r="D282" s="11" t="s">
        <v>10</v>
      </c>
      <c r="E282" s="50" t="s">
        <v>98</v>
      </c>
      <c r="F282" s="32">
        <v>19.2</v>
      </c>
    </row>
    <row r="283" spans="1:6" s="16" customFormat="1" ht="18.75">
      <c r="A283" s="27" t="s">
        <v>292</v>
      </c>
      <c r="B283" s="51" t="s">
        <v>129</v>
      </c>
      <c r="C283" s="11" t="s">
        <v>17</v>
      </c>
      <c r="D283" s="11" t="s">
        <v>10</v>
      </c>
      <c r="E283" s="50" t="s">
        <v>293</v>
      </c>
      <c r="F283" s="32">
        <v>4315.6</v>
      </c>
    </row>
    <row r="284" spans="1:6" s="16" customFormat="1" ht="18.75">
      <c r="A284" s="27" t="s">
        <v>110</v>
      </c>
      <c r="B284" s="51" t="s">
        <v>129</v>
      </c>
      <c r="C284" s="11" t="s">
        <v>17</v>
      </c>
      <c r="D284" s="11" t="s">
        <v>10</v>
      </c>
      <c r="E284" s="50" t="s">
        <v>111</v>
      </c>
      <c r="F284" s="32">
        <v>215.4</v>
      </c>
    </row>
    <row r="285" spans="1:6" s="21" customFormat="1" ht="37.5">
      <c r="A285" s="70" t="s">
        <v>244</v>
      </c>
      <c r="B285" s="55" t="s">
        <v>240</v>
      </c>
      <c r="C285" s="18"/>
      <c r="D285" s="18"/>
      <c r="E285" s="56"/>
      <c r="F285" s="39">
        <f>+F286</f>
        <v>1945.9</v>
      </c>
    </row>
    <row r="286" spans="1:6" s="19" customFormat="1" ht="18.75">
      <c r="A286" s="70" t="s">
        <v>88</v>
      </c>
      <c r="B286" s="52" t="s">
        <v>240</v>
      </c>
      <c r="C286" s="13" t="s">
        <v>17</v>
      </c>
      <c r="D286" s="13" t="s">
        <v>11</v>
      </c>
      <c r="E286" s="48"/>
      <c r="F286" s="36">
        <f>+F287</f>
        <v>1945.9</v>
      </c>
    </row>
    <row r="287" spans="1:6" s="16" customFormat="1" ht="18.75">
      <c r="A287" s="26" t="s">
        <v>0</v>
      </c>
      <c r="B287" s="51" t="s">
        <v>240</v>
      </c>
      <c r="C287" s="11" t="s">
        <v>17</v>
      </c>
      <c r="D287" s="11" t="s">
        <v>19</v>
      </c>
      <c r="E287" s="50"/>
      <c r="F287" s="37">
        <f>+F288</f>
        <v>1945.9</v>
      </c>
    </row>
    <row r="288" spans="1:6" s="16" customFormat="1" ht="37.5">
      <c r="A288" s="23" t="s">
        <v>67</v>
      </c>
      <c r="B288" s="51" t="s">
        <v>241</v>
      </c>
      <c r="C288" s="11" t="s">
        <v>17</v>
      </c>
      <c r="D288" s="11" t="s">
        <v>19</v>
      </c>
      <c r="E288" s="50"/>
      <c r="F288" s="37">
        <f>+F289</f>
        <v>1945.9</v>
      </c>
    </row>
    <row r="289" spans="1:6" s="16" customFormat="1" ht="18.75">
      <c r="A289" s="23" t="s">
        <v>242</v>
      </c>
      <c r="B289" s="51" t="s">
        <v>243</v>
      </c>
      <c r="C289" s="11" t="s">
        <v>17</v>
      </c>
      <c r="D289" s="11" t="s">
        <v>19</v>
      </c>
      <c r="E289" s="50"/>
      <c r="F289" s="37">
        <f>+F290</f>
        <v>1945.9</v>
      </c>
    </row>
    <row r="290" spans="1:6" s="16" customFormat="1" ht="37.5">
      <c r="A290" s="27" t="s">
        <v>113</v>
      </c>
      <c r="B290" s="51" t="s">
        <v>243</v>
      </c>
      <c r="C290" s="11" t="s">
        <v>17</v>
      </c>
      <c r="D290" s="11" t="s">
        <v>19</v>
      </c>
      <c r="E290" s="50" t="s">
        <v>112</v>
      </c>
      <c r="F290" s="32">
        <v>1945.9</v>
      </c>
    </row>
    <row r="291" spans="1:6" s="19" customFormat="1" ht="56.25">
      <c r="A291" s="70" t="s">
        <v>217</v>
      </c>
      <c r="B291" s="52" t="s">
        <v>136</v>
      </c>
      <c r="C291" s="13"/>
      <c r="D291" s="13"/>
      <c r="E291" s="48"/>
      <c r="F291" s="36">
        <f>+F292</f>
        <v>1300</v>
      </c>
    </row>
    <row r="292" spans="1:6" s="19" customFormat="1" ht="18.75">
      <c r="A292" s="70" t="s">
        <v>89</v>
      </c>
      <c r="B292" s="52" t="s">
        <v>136</v>
      </c>
      <c r="C292" s="13" t="s">
        <v>23</v>
      </c>
      <c r="D292" s="13" t="s">
        <v>11</v>
      </c>
      <c r="E292" s="48"/>
      <c r="F292" s="36">
        <f>+F293</f>
        <v>1300</v>
      </c>
    </row>
    <row r="293" spans="1:6" s="16" customFormat="1" ht="18.75">
      <c r="A293" s="26" t="s">
        <v>29</v>
      </c>
      <c r="B293" s="51" t="s">
        <v>136</v>
      </c>
      <c r="C293" s="11" t="s">
        <v>23</v>
      </c>
      <c r="D293" s="11" t="s">
        <v>23</v>
      </c>
      <c r="E293" s="50"/>
      <c r="F293" s="37">
        <f>+F294+F296+F298</f>
        <v>1300</v>
      </c>
    </row>
    <row r="294" spans="1:6" s="16" customFormat="1" ht="37.5">
      <c r="A294" s="69" t="s">
        <v>218</v>
      </c>
      <c r="B294" s="44" t="s">
        <v>137</v>
      </c>
      <c r="C294" s="10" t="s">
        <v>23</v>
      </c>
      <c r="D294" s="10" t="s">
        <v>23</v>
      </c>
      <c r="E294" s="46"/>
      <c r="F294" s="37">
        <f>+F295</f>
        <v>220</v>
      </c>
    </row>
    <row r="295" spans="1:6" s="16" customFormat="1" ht="18.75">
      <c r="A295" s="23" t="s">
        <v>116</v>
      </c>
      <c r="B295" s="44" t="s">
        <v>137</v>
      </c>
      <c r="C295" s="10" t="s">
        <v>23</v>
      </c>
      <c r="D295" s="10" t="s">
        <v>23</v>
      </c>
      <c r="E295" s="46" t="s">
        <v>114</v>
      </c>
      <c r="F295" s="32">
        <v>220</v>
      </c>
    </row>
    <row r="296" spans="1:6" s="16" customFormat="1" ht="18.75">
      <c r="A296" s="69" t="s">
        <v>219</v>
      </c>
      <c r="B296" s="44" t="s">
        <v>138</v>
      </c>
      <c r="C296" s="10" t="s">
        <v>23</v>
      </c>
      <c r="D296" s="10" t="s">
        <v>23</v>
      </c>
      <c r="E296" s="46"/>
      <c r="F296" s="37">
        <f>+F297</f>
        <v>280</v>
      </c>
    </row>
    <row r="297" spans="1:6" s="16" customFormat="1" ht="37.5">
      <c r="A297" s="27" t="s">
        <v>113</v>
      </c>
      <c r="B297" s="44" t="s">
        <v>138</v>
      </c>
      <c r="C297" s="10" t="s">
        <v>23</v>
      </c>
      <c r="D297" s="10" t="s">
        <v>23</v>
      </c>
      <c r="E297" s="46" t="s">
        <v>112</v>
      </c>
      <c r="F297" s="32">
        <v>280</v>
      </c>
    </row>
    <row r="298" spans="1:6" s="16" customFormat="1" ht="18.75">
      <c r="A298" s="69" t="s">
        <v>220</v>
      </c>
      <c r="B298" s="44" t="s">
        <v>139</v>
      </c>
      <c r="C298" s="10" t="s">
        <v>23</v>
      </c>
      <c r="D298" s="10" t="s">
        <v>23</v>
      </c>
      <c r="E298" s="46"/>
      <c r="F298" s="37">
        <f>+F299</f>
        <v>800</v>
      </c>
    </row>
    <row r="299" spans="1:6" s="16" customFormat="1" ht="37.5">
      <c r="A299" s="27" t="s">
        <v>113</v>
      </c>
      <c r="B299" s="44" t="s">
        <v>139</v>
      </c>
      <c r="C299" s="10" t="s">
        <v>23</v>
      </c>
      <c r="D299" s="10" t="s">
        <v>23</v>
      </c>
      <c r="E299" s="46" t="s">
        <v>112</v>
      </c>
      <c r="F299" s="32">
        <v>800</v>
      </c>
    </row>
    <row r="300" spans="1:6" s="19" customFormat="1" ht="37.5">
      <c r="A300" s="69" t="s">
        <v>272</v>
      </c>
      <c r="B300" s="52" t="s">
        <v>235</v>
      </c>
      <c r="C300" s="13"/>
      <c r="D300" s="13"/>
      <c r="E300" s="48"/>
      <c r="F300" s="36">
        <f>+F307+F301</f>
        <v>22494.7</v>
      </c>
    </row>
    <row r="301" spans="1:6" s="19" customFormat="1" ht="18.75">
      <c r="A301" s="25" t="s">
        <v>81</v>
      </c>
      <c r="B301" s="52" t="s">
        <v>235</v>
      </c>
      <c r="C301" s="13" t="s">
        <v>14</v>
      </c>
      <c r="D301" s="13" t="s">
        <v>11</v>
      </c>
      <c r="E301" s="48"/>
      <c r="F301" s="36">
        <f>+F302</f>
        <v>20629.9</v>
      </c>
    </row>
    <row r="302" spans="1:6" s="19" customFormat="1" ht="18.75">
      <c r="A302" s="26" t="s">
        <v>356</v>
      </c>
      <c r="B302" s="51" t="s">
        <v>235</v>
      </c>
      <c r="C302" s="11" t="s">
        <v>14</v>
      </c>
      <c r="D302" s="11" t="s">
        <v>19</v>
      </c>
      <c r="E302" s="48"/>
      <c r="F302" s="37">
        <f>F303+F305</f>
        <v>20629.9</v>
      </c>
    </row>
    <row r="303" spans="1:6" s="19" customFormat="1" ht="37.5">
      <c r="A303" s="23" t="s">
        <v>123</v>
      </c>
      <c r="B303" s="44" t="s">
        <v>236</v>
      </c>
      <c r="C303" s="11" t="s">
        <v>14</v>
      </c>
      <c r="D303" s="11" t="s">
        <v>19</v>
      </c>
      <c r="E303" s="48"/>
      <c r="F303" s="37">
        <f>F304</f>
        <v>18229.9</v>
      </c>
    </row>
    <row r="304" spans="1:6" s="19" customFormat="1" ht="18.75">
      <c r="A304" s="23" t="s">
        <v>99</v>
      </c>
      <c r="B304" s="44" t="s">
        <v>236</v>
      </c>
      <c r="C304" s="11" t="s">
        <v>14</v>
      </c>
      <c r="D304" s="11" t="s">
        <v>19</v>
      </c>
      <c r="E304" s="46" t="s">
        <v>105</v>
      </c>
      <c r="F304" s="37">
        <v>18229.9</v>
      </c>
    </row>
    <row r="305" spans="1:6" s="19" customFormat="1" ht="37.5">
      <c r="A305" s="69" t="s">
        <v>317</v>
      </c>
      <c r="B305" s="44" t="s">
        <v>318</v>
      </c>
      <c r="C305" s="11" t="s">
        <v>14</v>
      </c>
      <c r="D305" s="11" t="s">
        <v>19</v>
      </c>
      <c r="E305" s="48"/>
      <c r="F305" s="37">
        <f>F306</f>
        <v>2400</v>
      </c>
    </row>
    <row r="306" spans="1:6" s="19" customFormat="1" ht="18.75">
      <c r="A306" s="23" t="s">
        <v>99</v>
      </c>
      <c r="B306" s="44" t="s">
        <v>318</v>
      </c>
      <c r="C306" s="11" t="s">
        <v>14</v>
      </c>
      <c r="D306" s="11" t="s">
        <v>19</v>
      </c>
      <c r="E306" s="46" t="s">
        <v>105</v>
      </c>
      <c r="F306" s="36">
        <v>2400</v>
      </c>
    </row>
    <row r="307" spans="1:6" s="19" customFormat="1" ht="18.75">
      <c r="A307" s="70" t="s">
        <v>37</v>
      </c>
      <c r="B307" s="52" t="s">
        <v>235</v>
      </c>
      <c r="C307" s="13" t="s">
        <v>24</v>
      </c>
      <c r="D307" s="13" t="s">
        <v>11</v>
      </c>
      <c r="E307" s="48"/>
      <c r="F307" s="36">
        <f>+F308+F330</f>
        <v>1864.8</v>
      </c>
    </row>
    <row r="308" spans="1:6" s="16" customFormat="1" ht="18.75">
      <c r="A308" s="26" t="s">
        <v>27</v>
      </c>
      <c r="B308" s="51" t="s">
        <v>235</v>
      </c>
      <c r="C308" s="11" t="s">
        <v>24</v>
      </c>
      <c r="D308" s="11" t="s">
        <v>16</v>
      </c>
      <c r="E308" s="50"/>
      <c r="F308" s="37">
        <f>+F319+F323+F309+F313+F315+F328</f>
        <v>824.8</v>
      </c>
    </row>
    <row r="309" spans="1:6" s="16" customFormat="1" ht="37.5">
      <c r="A309" s="23" t="s">
        <v>123</v>
      </c>
      <c r="B309" s="44" t="s">
        <v>236</v>
      </c>
      <c r="C309" s="11" t="s">
        <v>24</v>
      </c>
      <c r="D309" s="11" t="s">
        <v>16</v>
      </c>
      <c r="E309" s="46"/>
      <c r="F309" s="35">
        <f>+F310+F312+F311</f>
        <v>45</v>
      </c>
    </row>
    <row r="310" spans="1:6" s="16" customFormat="1" ht="37.5">
      <c r="A310" s="27" t="s">
        <v>97</v>
      </c>
      <c r="B310" s="44" t="s">
        <v>236</v>
      </c>
      <c r="C310" s="11" t="s">
        <v>24</v>
      </c>
      <c r="D310" s="11" t="s">
        <v>16</v>
      </c>
      <c r="E310" s="46" t="s">
        <v>98</v>
      </c>
      <c r="F310" s="32">
        <v>10</v>
      </c>
    </row>
    <row r="311" spans="1:6" s="16" customFormat="1" ht="18.75">
      <c r="A311" s="26" t="s">
        <v>109</v>
      </c>
      <c r="B311" s="44" t="s">
        <v>236</v>
      </c>
      <c r="C311" s="11" t="s">
        <v>24</v>
      </c>
      <c r="D311" s="11" t="s">
        <v>16</v>
      </c>
      <c r="E311" s="46" t="s">
        <v>108</v>
      </c>
      <c r="F311" s="32">
        <v>15</v>
      </c>
    </row>
    <row r="312" spans="1:6" s="16" customFormat="1" ht="18.75">
      <c r="A312" s="23" t="s">
        <v>99</v>
      </c>
      <c r="B312" s="44" t="s">
        <v>236</v>
      </c>
      <c r="C312" s="11" t="s">
        <v>24</v>
      </c>
      <c r="D312" s="11" t="s">
        <v>16</v>
      </c>
      <c r="E312" s="46" t="s">
        <v>105</v>
      </c>
      <c r="F312" s="32">
        <v>20</v>
      </c>
    </row>
    <row r="313" spans="1:6" s="16" customFormat="1" ht="18.75">
      <c r="A313" s="23" t="s">
        <v>291</v>
      </c>
      <c r="B313" s="44" t="s">
        <v>290</v>
      </c>
      <c r="C313" s="11"/>
      <c r="D313" s="11"/>
      <c r="E313" s="46"/>
      <c r="F313" s="35">
        <f>+F314</f>
        <v>25</v>
      </c>
    </row>
    <row r="314" spans="1:6" s="16" customFormat="1" ht="37.5">
      <c r="A314" s="27" t="s">
        <v>97</v>
      </c>
      <c r="B314" s="44" t="s">
        <v>290</v>
      </c>
      <c r="C314" s="11" t="s">
        <v>24</v>
      </c>
      <c r="D314" s="11" t="s">
        <v>16</v>
      </c>
      <c r="E314" s="46" t="s">
        <v>98</v>
      </c>
      <c r="F314" s="32">
        <v>25</v>
      </c>
    </row>
    <row r="315" spans="1:6" s="16" customFormat="1" ht="18.75">
      <c r="A315" s="23" t="s">
        <v>350</v>
      </c>
      <c r="B315" s="44" t="s">
        <v>289</v>
      </c>
      <c r="C315" s="11" t="s">
        <v>24</v>
      </c>
      <c r="D315" s="11" t="s">
        <v>16</v>
      </c>
      <c r="E315" s="46"/>
      <c r="F315" s="35">
        <f>+F317+F316+F318</f>
        <v>218</v>
      </c>
    </row>
    <row r="316" spans="1:6" s="16" customFormat="1" ht="18.75">
      <c r="A316" s="27" t="s">
        <v>355</v>
      </c>
      <c r="B316" s="44" t="s">
        <v>289</v>
      </c>
      <c r="C316" s="11" t="s">
        <v>24</v>
      </c>
      <c r="D316" s="11" t="s">
        <v>16</v>
      </c>
      <c r="E316" s="46" t="s">
        <v>101</v>
      </c>
      <c r="F316" s="32">
        <v>25</v>
      </c>
    </row>
    <row r="317" spans="1:6" s="16" customFormat="1" ht="37.5">
      <c r="A317" s="26" t="s">
        <v>113</v>
      </c>
      <c r="B317" s="44" t="s">
        <v>289</v>
      </c>
      <c r="C317" s="11" t="s">
        <v>24</v>
      </c>
      <c r="D317" s="11" t="s">
        <v>16</v>
      </c>
      <c r="E317" s="46" t="s">
        <v>112</v>
      </c>
      <c r="F317" s="32">
        <v>168</v>
      </c>
    </row>
    <row r="318" spans="1:6" s="16" customFormat="1" ht="18.75">
      <c r="A318" s="23" t="s">
        <v>99</v>
      </c>
      <c r="B318" s="44" t="s">
        <v>289</v>
      </c>
      <c r="C318" s="11" t="s">
        <v>24</v>
      </c>
      <c r="D318" s="11" t="s">
        <v>16</v>
      </c>
      <c r="E318" s="46" t="s">
        <v>105</v>
      </c>
      <c r="F318" s="32">
        <v>25</v>
      </c>
    </row>
    <row r="319" spans="1:6" s="19" customFormat="1" ht="37.5">
      <c r="A319" s="23" t="s">
        <v>60</v>
      </c>
      <c r="B319" s="44" t="s">
        <v>237</v>
      </c>
      <c r="C319" s="11" t="s">
        <v>24</v>
      </c>
      <c r="D319" s="11" t="s">
        <v>16</v>
      </c>
      <c r="E319" s="46"/>
      <c r="F319" s="35">
        <f>+F321+F322+F320</f>
        <v>16.799999999999997</v>
      </c>
    </row>
    <row r="320" spans="1:6" s="19" customFormat="1" ht="18.75">
      <c r="A320" s="27" t="s">
        <v>355</v>
      </c>
      <c r="B320" s="44" t="s">
        <v>237</v>
      </c>
      <c r="C320" s="11" t="s">
        <v>24</v>
      </c>
      <c r="D320" s="11" t="s">
        <v>16</v>
      </c>
      <c r="E320" s="46" t="s">
        <v>101</v>
      </c>
      <c r="F320" s="32">
        <v>3.9</v>
      </c>
    </row>
    <row r="321" spans="1:6" s="19" customFormat="1" ht="37.5">
      <c r="A321" s="27" t="s">
        <v>97</v>
      </c>
      <c r="B321" s="44" t="s">
        <v>237</v>
      </c>
      <c r="C321" s="11" t="s">
        <v>24</v>
      </c>
      <c r="D321" s="11" t="s">
        <v>16</v>
      </c>
      <c r="E321" s="46" t="s">
        <v>98</v>
      </c>
      <c r="F321" s="32">
        <v>8.2</v>
      </c>
    </row>
    <row r="322" spans="1:6" s="19" customFormat="1" ht="18.75">
      <c r="A322" s="26" t="s">
        <v>109</v>
      </c>
      <c r="B322" s="44" t="s">
        <v>237</v>
      </c>
      <c r="C322" s="11" t="s">
        <v>24</v>
      </c>
      <c r="D322" s="11" t="s">
        <v>16</v>
      </c>
      <c r="E322" s="46" t="s">
        <v>108</v>
      </c>
      <c r="F322" s="32">
        <v>4.7</v>
      </c>
    </row>
    <row r="323" spans="1:6" s="19" customFormat="1" ht="18.75">
      <c r="A323" s="69" t="s">
        <v>61</v>
      </c>
      <c r="B323" s="44" t="s">
        <v>238</v>
      </c>
      <c r="C323" s="11" t="s">
        <v>24</v>
      </c>
      <c r="D323" s="11" t="s">
        <v>16</v>
      </c>
      <c r="E323" s="46"/>
      <c r="F323" s="35">
        <f>+F325+F327+F324+F326</f>
        <v>420</v>
      </c>
    </row>
    <row r="324" spans="1:6" s="19" customFormat="1" ht="18.75">
      <c r="A324" s="27" t="s">
        <v>355</v>
      </c>
      <c r="B324" s="44" t="s">
        <v>238</v>
      </c>
      <c r="C324" s="11" t="s">
        <v>24</v>
      </c>
      <c r="D324" s="11" t="s">
        <v>16</v>
      </c>
      <c r="E324" s="46" t="s">
        <v>101</v>
      </c>
      <c r="F324" s="32">
        <v>70</v>
      </c>
    </row>
    <row r="325" spans="1:6" s="19" customFormat="1" ht="37.5">
      <c r="A325" s="27" t="s">
        <v>97</v>
      </c>
      <c r="B325" s="44" t="s">
        <v>238</v>
      </c>
      <c r="C325" s="11" t="s">
        <v>24</v>
      </c>
      <c r="D325" s="11" t="s">
        <v>16</v>
      </c>
      <c r="E325" s="46" t="s">
        <v>98</v>
      </c>
      <c r="F325" s="32">
        <v>190</v>
      </c>
    </row>
    <row r="326" spans="1:6" s="19" customFormat="1" ht="18.75">
      <c r="A326" s="26" t="s">
        <v>109</v>
      </c>
      <c r="B326" s="44" t="s">
        <v>238</v>
      </c>
      <c r="C326" s="11" t="s">
        <v>24</v>
      </c>
      <c r="D326" s="11" t="s">
        <v>16</v>
      </c>
      <c r="E326" s="46" t="s">
        <v>108</v>
      </c>
      <c r="F326" s="32">
        <v>30</v>
      </c>
    </row>
    <row r="327" spans="1:6" s="19" customFormat="1" ht="18.75">
      <c r="A327" s="23" t="s">
        <v>99</v>
      </c>
      <c r="B327" s="44" t="s">
        <v>238</v>
      </c>
      <c r="C327" s="11" t="s">
        <v>24</v>
      </c>
      <c r="D327" s="11" t="s">
        <v>16</v>
      </c>
      <c r="E327" s="46" t="s">
        <v>105</v>
      </c>
      <c r="F327" s="32">
        <v>130</v>
      </c>
    </row>
    <row r="328" spans="1:6" s="19" customFormat="1" ht="37.5">
      <c r="A328" s="69" t="s">
        <v>317</v>
      </c>
      <c r="B328" s="44" t="s">
        <v>318</v>
      </c>
      <c r="C328" s="11" t="s">
        <v>24</v>
      </c>
      <c r="D328" s="11" t="s">
        <v>16</v>
      </c>
      <c r="E328" s="50"/>
      <c r="F328" s="35">
        <f>+F329</f>
        <v>100</v>
      </c>
    </row>
    <row r="329" spans="1:6" s="19" customFormat="1" ht="18.75">
      <c r="A329" s="23" t="s">
        <v>99</v>
      </c>
      <c r="B329" s="44" t="s">
        <v>318</v>
      </c>
      <c r="C329" s="11" t="s">
        <v>24</v>
      </c>
      <c r="D329" s="11" t="s">
        <v>16</v>
      </c>
      <c r="E329" s="50" t="s">
        <v>105</v>
      </c>
      <c r="F329" s="32">
        <v>100</v>
      </c>
    </row>
    <row r="330" spans="1:6" s="19" customFormat="1" ht="18.75">
      <c r="A330" s="26" t="s">
        <v>28</v>
      </c>
      <c r="B330" s="44" t="s">
        <v>235</v>
      </c>
      <c r="C330" s="11" t="s">
        <v>24</v>
      </c>
      <c r="D330" s="11" t="s">
        <v>19</v>
      </c>
      <c r="E330" s="46"/>
      <c r="F330" s="37">
        <f>+F331+F335</f>
        <v>1040</v>
      </c>
    </row>
    <row r="331" spans="1:6" s="19" customFormat="1" ht="56.25">
      <c r="A331" s="23" t="s">
        <v>320</v>
      </c>
      <c r="B331" s="44" t="s">
        <v>239</v>
      </c>
      <c r="C331" s="11" t="s">
        <v>24</v>
      </c>
      <c r="D331" s="11" t="s">
        <v>19</v>
      </c>
      <c r="E331" s="50"/>
      <c r="F331" s="35">
        <f>+F333+F334+F332</f>
        <v>840</v>
      </c>
    </row>
    <row r="332" spans="1:6" s="19" customFormat="1" ht="18.75">
      <c r="A332" s="27" t="s">
        <v>355</v>
      </c>
      <c r="B332" s="44" t="s">
        <v>239</v>
      </c>
      <c r="C332" s="11" t="s">
        <v>24</v>
      </c>
      <c r="D332" s="11" t="s">
        <v>19</v>
      </c>
      <c r="E332" s="46" t="s">
        <v>101</v>
      </c>
      <c r="F332" s="32">
        <v>296</v>
      </c>
    </row>
    <row r="333" spans="1:6" s="19" customFormat="1" ht="37.5">
      <c r="A333" s="27" t="s">
        <v>97</v>
      </c>
      <c r="B333" s="44" t="s">
        <v>239</v>
      </c>
      <c r="C333" s="11" t="s">
        <v>24</v>
      </c>
      <c r="D333" s="11" t="s">
        <v>19</v>
      </c>
      <c r="E333" s="50" t="s">
        <v>98</v>
      </c>
      <c r="F333" s="32">
        <v>86</v>
      </c>
    </row>
    <row r="334" spans="1:6" s="19" customFormat="1" ht="18.75">
      <c r="A334" s="23" t="s">
        <v>99</v>
      </c>
      <c r="B334" s="44" t="s">
        <v>239</v>
      </c>
      <c r="C334" s="11" t="s">
        <v>24</v>
      </c>
      <c r="D334" s="11" t="s">
        <v>19</v>
      </c>
      <c r="E334" s="50" t="s">
        <v>105</v>
      </c>
      <c r="F334" s="32">
        <v>458</v>
      </c>
    </row>
    <row r="335" spans="1:6" s="19" customFormat="1" ht="37.5">
      <c r="A335" s="69" t="s">
        <v>317</v>
      </c>
      <c r="B335" s="44" t="s">
        <v>318</v>
      </c>
      <c r="C335" s="11" t="s">
        <v>24</v>
      </c>
      <c r="D335" s="11" t="s">
        <v>19</v>
      </c>
      <c r="E335" s="50"/>
      <c r="F335" s="35">
        <f>+F336</f>
        <v>200</v>
      </c>
    </row>
    <row r="336" spans="1:6" s="19" customFormat="1" ht="37.5">
      <c r="A336" s="27" t="s">
        <v>97</v>
      </c>
      <c r="B336" s="44" t="s">
        <v>318</v>
      </c>
      <c r="C336" s="11" t="s">
        <v>24</v>
      </c>
      <c r="D336" s="11" t="s">
        <v>19</v>
      </c>
      <c r="E336" s="50" t="s">
        <v>98</v>
      </c>
      <c r="F336" s="32">
        <v>200</v>
      </c>
    </row>
    <row r="337" spans="1:6" s="19" customFormat="1" ht="56.25">
      <c r="A337" s="70" t="s">
        <v>38</v>
      </c>
      <c r="B337" s="42" t="s">
        <v>245</v>
      </c>
      <c r="C337" s="13"/>
      <c r="D337" s="13"/>
      <c r="E337" s="47"/>
      <c r="F337" s="36">
        <f>+F338</f>
        <v>3005</v>
      </c>
    </row>
    <row r="338" spans="1:6" s="19" customFormat="1" ht="18.75">
      <c r="A338" s="70" t="s">
        <v>90</v>
      </c>
      <c r="B338" s="42" t="s">
        <v>245</v>
      </c>
      <c r="C338" s="13" t="s">
        <v>12</v>
      </c>
      <c r="D338" s="13" t="s">
        <v>11</v>
      </c>
      <c r="E338" s="47"/>
      <c r="F338" s="36">
        <f>+F339</f>
        <v>3005</v>
      </c>
    </row>
    <row r="339" spans="1:6" s="16" customFormat="1" ht="18.75">
      <c r="A339" s="26" t="s">
        <v>5</v>
      </c>
      <c r="B339" s="44" t="s">
        <v>245</v>
      </c>
      <c r="C339" s="11" t="s">
        <v>56</v>
      </c>
      <c r="D339" s="11" t="s">
        <v>13</v>
      </c>
      <c r="E339" s="46"/>
      <c r="F339" s="37">
        <f>+F340+F342</f>
        <v>3005</v>
      </c>
    </row>
    <row r="340" spans="1:6" s="19" customFormat="1" ht="18.75">
      <c r="A340" s="23" t="s">
        <v>62</v>
      </c>
      <c r="B340" s="51" t="s">
        <v>246</v>
      </c>
      <c r="C340" s="11" t="s">
        <v>12</v>
      </c>
      <c r="D340" s="11" t="s">
        <v>13</v>
      </c>
      <c r="E340" s="50"/>
      <c r="F340" s="35">
        <f>+F341</f>
        <v>3000</v>
      </c>
    </row>
    <row r="341" spans="1:6" s="19" customFormat="1" ht="18.75">
      <c r="A341" s="26" t="s">
        <v>117</v>
      </c>
      <c r="B341" s="51" t="s">
        <v>246</v>
      </c>
      <c r="C341" s="11" t="s">
        <v>12</v>
      </c>
      <c r="D341" s="11" t="s">
        <v>13</v>
      </c>
      <c r="E341" s="50" t="s">
        <v>115</v>
      </c>
      <c r="F341" s="32">
        <v>3000</v>
      </c>
    </row>
    <row r="342" spans="1:6" s="19" customFormat="1" ht="37.5">
      <c r="A342" s="23" t="s">
        <v>63</v>
      </c>
      <c r="B342" s="51" t="s">
        <v>247</v>
      </c>
      <c r="C342" s="11" t="s">
        <v>12</v>
      </c>
      <c r="D342" s="11" t="s">
        <v>13</v>
      </c>
      <c r="E342" s="50"/>
      <c r="F342" s="35">
        <f>+F343</f>
        <v>5</v>
      </c>
    </row>
    <row r="343" spans="1:6" s="19" customFormat="1" ht="37.5">
      <c r="A343" s="27" t="s">
        <v>97</v>
      </c>
      <c r="B343" s="51" t="s">
        <v>247</v>
      </c>
      <c r="C343" s="11" t="s">
        <v>12</v>
      </c>
      <c r="D343" s="11" t="s">
        <v>13</v>
      </c>
      <c r="E343" s="50" t="s">
        <v>98</v>
      </c>
      <c r="F343" s="32">
        <v>5</v>
      </c>
    </row>
    <row r="344" spans="1:6" s="19" customFormat="1" ht="56.25">
      <c r="A344" s="70" t="s">
        <v>321</v>
      </c>
      <c r="B344" s="42" t="s">
        <v>248</v>
      </c>
      <c r="C344" s="13"/>
      <c r="D344" s="13"/>
      <c r="E344" s="47"/>
      <c r="F344" s="36">
        <f>+F345</f>
        <v>167555.09999999998</v>
      </c>
    </row>
    <row r="345" spans="1:6" s="19" customFormat="1" ht="18.75">
      <c r="A345" s="70" t="s">
        <v>82</v>
      </c>
      <c r="B345" s="42" t="s">
        <v>248</v>
      </c>
      <c r="C345" s="13" t="s">
        <v>13</v>
      </c>
      <c r="D345" s="13" t="s">
        <v>11</v>
      </c>
      <c r="E345" s="47"/>
      <c r="F345" s="36">
        <f>+F346+F353</f>
        <v>167555.09999999998</v>
      </c>
    </row>
    <row r="346" spans="1:6" s="16" customFormat="1" ht="56.25">
      <c r="A346" s="26" t="s">
        <v>365</v>
      </c>
      <c r="B346" s="44" t="s">
        <v>366</v>
      </c>
      <c r="C346" s="11" t="s">
        <v>13</v>
      </c>
      <c r="D346" s="11" t="s">
        <v>10</v>
      </c>
      <c r="E346" s="46"/>
      <c r="F346" s="37">
        <f>+F347+F349+F351</f>
        <v>1826.3000000000002</v>
      </c>
    </row>
    <row r="347" spans="1:6" s="19" customFormat="1" ht="75">
      <c r="A347" s="23" t="s">
        <v>322</v>
      </c>
      <c r="B347" s="51" t="s">
        <v>367</v>
      </c>
      <c r="C347" s="11" t="s">
        <v>13</v>
      </c>
      <c r="D347" s="11" t="s">
        <v>10</v>
      </c>
      <c r="E347" s="50"/>
      <c r="F347" s="37">
        <f>+F348</f>
        <v>567.1</v>
      </c>
    </row>
    <row r="348" spans="1:6" s="19" customFormat="1" ht="18.75">
      <c r="A348" s="26" t="s">
        <v>110</v>
      </c>
      <c r="B348" s="51" t="s">
        <v>326</v>
      </c>
      <c r="C348" s="11" t="s">
        <v>13</v>
      </c>
      <c r="D348" s="11" t="s">
        <v>10</v>
      </c>
      <c r="E348" s="50" t="s">
        <v>111</v>
      </c>
      <c r="F348" s="32">
        <v>567.1</v>
      </c>
    </row>
    <row r="349" spans="1:6" s="19" customFormat="1" ht="37.5">
      <c r="A349" s="23" t="s">
        <v>323</v>
      </c>
      <c r="B349" s="51" t="s">
        <v>368</v>
      </c>
      <c r="C349" s="11" t="s">
        <v>13</v>
      </c>
      <c r="D349" s="11" t="s">
        <v>10</v>
      </c>
      <c r="E349" s="50"/>
      <c r="F349" s="37">
        <f>+F350</f>
        <v>780.6</v>
      </c>
    </row>
    <row r="350" spans="1:6" s="19" customFormat="1" ht="18.75">
      <c r="A350" s="26" t="s">
        <v>110</v>
      </c>
      <c r="B350" s="51" t="s">
        <v>368</v>
      </c>
      <c r="C350" s="11" t="s">
        <v>13</v>
      </c>
      <c r="D350" s="11" t="s">
        <v>10</v>
      </c>
      <c r="E350" s="50" t="s">
        <v>111</v>
      </c>
      <c r="F350" s="32">
        <v>780.6</v>
      </c>
    </row>
    <row r="351" spans="1:6" s="19" customFormat="1" ht="37.5">
      <c r="A351" s="23" t="s">
        <v>324</v>
      </c>
      <c r="B351" s="51" t="s">
        <v>369</v>
      </c>
      <c r="C351" s="11" t="s">
        <v>13</v>
      </c>
      <c r="D351" s="11" t="s">
        <v>10</v>
      </c>
      <c r="E351" s="50"/>
      <c r="F351" s="37">
        <f>+F352</f>
        <v>478.6</v>
      </c>
    </row>
    <row r="352" spans="1:6" s="19" customFormat="1" ht="18.75">
      <c r="A352" s="26" t="s">
        <v>110</v>
      </c>
      <c r="B352" s="51" t="s">
        <v>369</v>
      </c>
      <c r="C352" s="11" t="s">
        <v>13</v>
      </c>
      <c r="D352" s="11" t="s">
        <v>10</v>
      </c>
      <c r="E352" s="50" t="s">
        <v>111</v>
      </c>
      <c r="F352" s="32">
        <v>478.6</v>
      </c>
    </row>
    <row r="353" spans="1:6" s="16" customFormat="1" ht="56.25">
      <c r="A353" s="26" t="s">
        <v>329</v>
      </c>
      <c r="B353" s="44" t="s">
        <v>325</v>
      </c>
      <c r="C353" s="11" t="s">
        <v>13</v>
      </c>
      <c r="D353" s="11" t="s">
        <v>10</v>
      </c>
      <c r="E353" s="46"/>
      <c r="F353" s="37">
        <f>+F354+F357+F360</f>
        <v>165728.8</v>
      </c>
    </row>
    <row r="354" spans="1:6" s="19" customFormat="1" ht="75">
      <c r="A354" s="23" t="s">
        <v>322</v>
      </c>
      <c r="B354" s="51" t="s">
        <v>326</v>
      </c>
      <c r="C354" s="11" t="s">
        <v>13</v>
      </c>
      <c r="D354" s="11" t="s">
        <v>10</v>
      </c>
      <c r="E354" s="50"/>
      <c r="F354" s="37">
        <f>+F355+F356</f>
        <v>122043.7</v>
      </c>
    </row>
    <row r="355" spans="1:6" s="19" customFormat="1" ht="18.75">
      <c r="A355" s="26" t="s">
        <v>117</v>
      </c>
      <c r="B355" s="51" t="s">
        <v>326</v>
      </c>
      <c r="C355" s="11" t="s">
        <v>13</v>
      </c>
      <c r="D355" s="11" t="s">
        <v>10</v>
      </c>
      <c r="E355" s="50" t="s">
        <v>115</v>
      </c>
      <c r="F355" s="32">
        <v>16942.3</v>
      </c>
    </row>
    <row r="356" spans="1:6" s="19" customFormat="1" ht="18.75">
      <c r="A356" s="26" t="s">
        <v>110</v>
      </c>
      <c r="B356" s="51" t="s">
        <v>326</v>
      </c>
      <c r="C356" s="11" t="s">
        <v>13</v>
      </c>
      <c r="D356" s="11" t="s">
        <v>10</v>
      </c>
      <c r="E356" s="50" t="s">
        <v>111</v>
      </c>
      <c r="F356" s="32">
        <v>105101.4</v>
      </c>
    </row>
    <row r="357" spans="1:6" s="19" customFormat="1" ht="37.5">
      <c r="A357" s="23" t="s">
        <v>323</v>
      </c>
      <c r="B357" s="51" t="s">
        <v>327</v>
      </c>
      <c r="C357" s="11" t="s">
        <v>13</v>
      </c>
      <c r="D357" s="11" t="s">
        <v>10</v>
      </c>
      <c r="E357" s="50"/>
      <c r="F357" s="37">
        <f>+F358+F359</f>
        <v>35398.6</v>
      </c>
    </row>
    <row r="358" spans="1:6" s="19" customFormat="1" ht="18.75">
      <c r="A358" s="26" t="s">
        <v>117</v>
      </c>
      <c r="B358" s="51" t="s">
        <v>327</v>
      </c>
      <c r="C358" s="11" t="s">
        <v>13</v>
      </c>
      <c r="D358" s="11" t="s">
        <v>10</v>
      </c>
      <c r="E358" s="50" t="s">
        <v>115</v>
      </c>
      <c r="F358" s="32">
        <v>4914.1</v>
      </c>
    </row>
    <row r="359" spans="1:6" s="19" customFormat="1" ht="18.75">
      <c r="A359" s="26" t="s">
        <v>110</v>
      </c>
      <c r="B359" s="51" t="s">
        <v>327</v>
      </c>
      <c r="C359" s="11" t="s">
        <v>13</v>
      </c>
      <c r="D359" s="11" t="s">
        <v>10</v>
      </c>
      <c r="E359" s="50" t="s">
        <v>111</v>
      </c>
      <c r="F359" s="32">
        <v>30484.5</v>
      </c>
    </row>
    <row r="360" spans="1:6" s="19" customFormat="1" ht="37.5">
      <c r="A360" s="23" t="s">
        <v>324</v>
      </c>
      <c r="B360" s="51" t="s">
        <v>328</v>
      </c>
      <c r="C360" s="11" t="s">
        <v>13</v>
      </c>
      <c r="D360" s="11" t="s">
        <v>10</v>
      </c>
      <c r="E360" s="50"/>
      <c r="F360" s="37">
        <f>+F361+F362</f>
        <v>8286.5</v>
      </c>
    </row>
    <row r="361" spans="1:6" s="19" customFormat="1" ht="18.75">
      <c r="A361" s="26" t="s">
        <v>117</v>
      </c>
      <c r="B361" s="51" t="s">
        <v>328</v>
      </c>
      <c r="C361" s="11" t="s">
        <v>13</v>
      </c>
      <c r="D361" s="11" t="s">
        <v>10</v>
      </c>
      <c r="E361" s="50" t="s">
        <v>115</v>
      </c>
      <c r="F361" s="32">
        <v>1150.4</v>
      </c>
    </row>
    <row r="362" spans="1:6" s="19" customFormat="1" ht="18.75">
      <c r="A362" s="26" t="s">
        <v>110</v>
      </c>
      <c r="B362" s="51" t="s">
        <v>328</v>
      </c>
      <c r="C362" s="11" t="s">
        <v>13</v>
      </c>
      <c r="D362" s="11" t="s">
        <v>10</v>
      </c>
      <c r="E362" s="50" t="s">
        <v>111</v>
      </c>
      <c r="F362" s="32">
        <v>7136.1</v>
      </c>
    </row>
    <row r="363" spans="1:6" s="19" customFormat="1" ht="56.25">
      <c r="A363" s="70" t="s">
        <v>271</v>
      </c>
      <c r="B363" s="42" t="s">
        <v>259</v>
      </c>
      <c r="C363" s="13"/>
      <c r="D363" s="13"/>
      <c r="E363" s="47"/>
      <c r="F363" s="36">
        <f>+F376+F364</f>
        <v>117978.20000000001</v>
      </c>
    </row>
    <row r="364" spans="1:6" s="19" customFormat="1" ht="18.75">
      <c r="A364" s="70" t="s">
        <v>84</v>
      </c>
      <c r="B364" s="42" t="s">
        <v>259</v>
      </c>
      <c r="C364" s="13" t="s">
        <v>18</v>
      </c>
      <c r="D364" s="13" t="s">
        <v>11</v>
      </c>
      <c r="E364" s="47"/>
      <c r="F364" s="36">
        <f>+F365</f>
        <v>100441.90000000001</v>
      </c>
    </row>
    <row r="365" spans="1:6" s="16" customFormat="1" ht="18.75">
      <c r="A365" s="26" t="s">
        <v>331</v>
      </c>
      <c r="B365" s="44" t="s">
        <v>259</v>
      </c>
      <c r="C365" s="11" t="s">
        <v>18</v>
      </c>
      <c r="D365" s="11" t="s">
        <v>23</v>
      </c>
      <c r="E365" s="46"/>
      <c r="F365" s="37">
        <f>F366</f>
        <v>100441.90000000001</v>
      </c>
    </row>
    <row r="366" spans="1:6" s="19" customFormat="1" ht="37.5">
      <c r="A366" s="27" t="s">
        <v>353</v>
      </c>
      <c r="B366" s="51" t="s">
        <v>260</v>
      </c>
      <c r="C366" s="11" t="s">
        <v>18</v>
      </c>
      <c r="D366" s="11" t="s">
        <v>23</v>
      </c>
      <c r="E366" s="50"/>
      <c r="F366" s="37">
        <f>F367+F369+F371+F374</f>
        <v>100441.90000000001</v>
      </c>
    </row>
    <row r="367" spans="1:6" s="19" customFormat="1" ht="37.5">
      <c r="A367" s="26" t="s">
        <v>352</v>
      </c>
      <c r="B367" s="51" t="s">
        <v>261</v>
      </c>
      <c r="C367" s="11" t="s">
        <v>18</v>
      </c>
      <c r="D367" s="11" t="s">
        <v>23</v>
      </c>
      <c r="E367" s="50"/>
      <c r="F367" s="37">
        <f>F368</f>
        <v>5748.2</v>
      </c>
    </row>
    <row r="368" spans="1:6" s="19" customFormat="1" ht="37.5">
      <c r="A368" s="27" t="s">
        <v>97</v>
      </c>
      <c r="B368" s="51" t="s">
        <v>261</v>
      </c>
      <c r="C368" s="11" t="s">
        <v>18</v>
      </c>
      <c r="D368" s="11" t="s">
        <v>23</v>
      </c>
      <c r="E368" s="50" t="s">
        <v>98</v>
      </c>
      <c r="F368" s="32">
        <v>5748.2</v>
      </c>
    </row>
    <row r="369" spans="1:6" s="19" customFormat="1" ht="37.5">
      <c r="A369" s="26" t="s">
        <v>263</v>
      </c>
      <c r="B369" s="51" t="s">
        <v>262</v>
      </c>
      <c r="C369" s="11" t="s">
        <v>18</v>
      </c>
      <c r="D369" s="11" t="s">
        <v>23</v>
      </c>
      <c r="E369" s="50"/>
      <c r="F369" s="37">
        <f>F370</f>
        <v>14448.6</v>
      </c>
    </row>
    <row r="370" spans="1:6" s="19" customFormat="1" ht="18.75">
      <c r="A370" s="26" t="s">
        <v>110</v>
      </c>
      <c r="B370" s="51" t="s">
        <v>262</v>
      </c>
      <c r="C370" s="11" t="s">
        <v>18</v>
      </c>
      <c r="D370" s="11" t="s">
        <v>23</v>
      </c>
      <c r="E370" s="50" t="s">
        <v>111</v>
      </c>
      <c r="F370" s="32">
        <v>14448.6</v>
      </c>
    </row>
    <row r="371" spans="1:6" s="19" customFormat="1" ht="56.25">
      <c r="A371" s="27" t="s">
        <v>383</v>
      </c>
      <c r="B371" s="51" t="s">
        <v>330</v>
      </c>
      <c r="C371" s="11" t="s">
        <v>18</v>
      </c>
      <c r="D371" s="11" t="s">
        <v>23</v>
      </c>
      <c r="E371" s="50"/>
      <c r="F371" s="37">
        <f>F372+F373</f>
        <v>77476.20000000001</v>
      </c>
    </row>
    <row r="372" spans="1:6" s="19" customFormat="1" ht="37.5">
      <c r="A372" s="27" t="s">
        <v>97</v>
      </c>
      <c r="B372" s="51" t="s">
        <v>330</v>
      </c>
      <c r="C372" s="11" t="s">
        <v>18</v>
      </c>
      <c r="D372" s="11" t="s">
        <v>23</v>
      </c>
      <c r="E372" s="50" t="s">
        <v>98</v>
      </c>
      <c r="F372" s="32">
        <v>292.6</v>
      </c>
    </row>
    <row r="373" spans="1:6" s="19" customFormat="1" ht="18.75">
      <c r="A373" s="26" t="s">
        <v>110</v>
      </c>
      <c r="B373" s="51" t="s">
        <v>330</v>
      </c>
      <c r="C373" s="11" t="s">
        <v>18</v>
      </c>
      <c r="D373" s="11" t="s">
        <v>23</v>
      </c>
      <c r="E373" s="50" t="s">
        <v>111</v>
      </c>
      <c r="F373" s="32">
        <v>77183.6</v>
      </c>
    </row>
    <row r="374" spans="1:6" s="19" customFormat="1" ht="75">
      <c r="A374" s="27" t="s">
        <v>371</v>
      </c>
      <c r="B374" s="51" t="s">
        <v>370</v>
      </c>
      <c r="C374" s="11" t="s">
        <v>18</v>
      </c>
      <c r="D374" s="11" t="s">
        <v>23</v>
      </c>
      <c r="E374" s="50"/>
      <c r="F374" s="37">
        <f>+F375</f>
        <v>2768.9</v>
      </c>
    </row>
    <row r="375" spans="1:6" s="19" customFormat="1" ht="18.75">
      <c r="A375" s="26" t="s">
        <v>110</v>
      </c>
      <c r="B375" s="51" t="s">
        <v>370</v>
      </c>
      <c r="C375" s="11" t="s">
        <v>18</v>
      </c>
      <c r="D375" s="11" t="s">
        <v>23</v>
      </c>
      <c r="E375" s="50" t="s">
        <v>111</v>
      </c>
      <c r="F375" s="32">
        <v>2768.9</v>
      </c>
    </row>
    <row r="376" spans="1:6" s="19" customFormat="1" ht="18.75">
      <c r="A376" s="70" t="s">
        <v>82</v>
      </c>
      <c r="B376" s="42" t="s">
        <v>259</v>
      </c>
      <c r="C376" s="13" t="s">
        <v>13</v>
      </c>
      <c r="D376" s="13" t="s">
        <v>11</v>
      </c>
      <c r="E376" s="47"/>
      <c r="F376" s="36">
        <f>+F377</f>
        <v>17536.3</v>
      </c>
    </row>
    <row r="377" spans="1:6" s="16" customFormat="1" ht="18.75">
      <c r="A377" s="26" t="s">
        <v>25</v>
      </c>
      <c r="B377" s="44" t="s">
        <v>259</v>
      </c>
      <c r="C377" s="11" t="s">
        <v>13</v>
      </c>
      <c r="D377" s="11" t="s">
        <v>19</v>
      </c>
      <c r="E377" s="46"/>
      <c r="F377" s="37">
        <f>F378</f>
        <v>17536.3</v>
      </c>
    </row>
    <row r="378" spans="1:6" s="19" customFormat="1" ht="37.5">
      <c r="A378" s="27" t="s">
        <v>125</v>
      </c>
      <c r="B378" s="51" t="s">
        <v>260</v>
      </c>
      <c r="C378" s="11" t="s">
        <v>13</v>
      </c>
      <c r="D378" s="11" t="s">
        <v>19</v>
      </c>
      <c r="E378" s="50"/>
      <c r="F378" s="37">
        <f>F379</f>
        <v>17536.3</v>
      </c>
    </row>
    <row r="379" spans="1:6" s="19" customFormat="1" ht="37.5">
      <c r="A379" s="27" t="s">
        <v>384</v>
      </c>
      <c r="B379" s="51" t="s">
        <v>264</v>
      </c>
      <c r="C379" s="11" t="s">
        <v>13</v>
      </c>
      <c r="D379" s="11" t="s">
        <v>19</v>
      </c>
      <c r="E379" s="50"/>
      <c r="F379" s="37">
        <f>F380+F381</f>
        <v>17536.3</v>
      </c>
    </row>
    <row r="380" spans="1:6" s="19" customFormat="1" ht="37.5">
      <c r="A380" s="27" t="s">
        <v>97</v>
      </c>
      <c r="B380" s="51" t="s">
        <v>264</v>
      </c>
      <c r="C380" s="11" t="s">
        <v>13</v>
      </c>
      <c r="D380" s="11" t="s">
        <v>19</v>
      </c>
      <c r="E380" s="50" t="s">
        <v>98</v>
      </c>
      <c r="F380" s="37">
        <v>684.6</v>
      </c>
    </row>
    <row r="381" spans="1:6" s="19" customFormat="1" ht="18.75">
      <c r="A381" s="26" t="s">
        <v>122</v>
      </c>
      <c r="B381" s="51" t="s">
        <v>264</v>
      </c>
      <c r="C381" s="11" t="s">
        <v>13</v>
      </c>
      <c r="D381" s="11" t="s">
        <v>19</v>
      </c>
      <c r="E381" s="50" t="s">
        <v>115</v>
      </c>
      <c r="F381" s="32">
        <v>16851.7</v>
      </c>
    </row>
    <row r="382" spans="1:6" s="19" customFormat="1" ht="56.25">
      <c r="A382" s="70" t="s">
        <v>301</v>
      </c>
      <c r="B382" s="52" t="s">
        <v>140</v>
      </c>
      <c r="C382" s="13"/>
      <c r="D382" s="13"/>
      <c r="E382" s="48"/>
      <c r="F382" s="36">
        <f>+F383+F395+F401</f>
        <v>881.5</v>
      </c>
    </row>
    <row r="383" spans="1:6" s="19" customFormat="1" ht="18.75">
      <c r="A383" s="68" t="s">
        <v>85</v>
      </c>
      <c r="B383" s="52" t="s">
        <v>140</v>
      </c>
      <c r="C383" s="13" t="s">
        <v>10</v>
      </c>
      <c r="D383" s="13" t="s">
        <v>11</v>
      </c>
      <c r="E383" s="48"/>
      <c r="F383" s="36">
        <f>+F387+F384</f>
        <v>547.5</v>
      </c>
    </row>
    <row r="384" spans="1:6" s="16" customFormat="1" ht="56.25">
      <c r="A384" s="23" t="s">
        <v>221</v>
      </c>
      <c r="B384" s="51" t="s">
        <v>140</v>
      </c>
      <c r="C384" s="11" t="s">
        <v>10</v>
      </c>
      <c r="D384" s="11" t="s">
        <v>19</v>
      </c>
      <c r="E384" s="50"/>
      <c r="F384" s="37">
        <f>+F385</f>
        <v>10</v>
      </c>
    </row>
    <row r="385" spans="1:6" s="16" customFormat="1" ht="18.75">
      <c r="A385" s="27" t="s">
        <v>316</v>
      </c>
      <c r="B385" s="51" t="s">
        <v>315</v>
      </c>
      <c r="C385" s="11" t="s">
        <v>10</v>
      </c>
      <c r="D385" s="11" t="s">
        <v>19</v>
      </c>
      <c r="E385" s="50"/>
      <c r="F385" s="35">
        <f>+F386</f>
        <v>10</v>
      </c>
    </row>
    <row r="386" spans="1:6" s="16" customFormat="1" ht="37.5">
      <c r="A386" s="27" t="s">
        <v>97</v>
      </c>
      <c r="B386" s="51" t="s">
        <v>315</v>
      </c>
      <c r="C386" s="11" t="s">
        <v>10</v>
      </c>
      <c r="D386" s="11" t="s">
        <v>19</v>
      </c>
      <c r="E386" s="50" t="s">
        <v>98</v>
      </c>
      <c r="F386" s="32">
        <v>10</v>
      </c>
    </row>
    <row r="387" spans="1:6" s="16" customFormat="1" ht="18.75">
      <c r="A387" s="23" t="s">
        <v>21</v>
      </c>
      <c r="B387" s="51" t="s">
        <v>140</v>
      </c>
      <c r="C387" s="11" t="s">
        <v>10</v>
      </c>
      <c r="D387" s="11" t="s">
        <v>26</v>
      </c>
      <c r="E387" s="50"/>
      <c r="F387" s="37">
        <f>+F388+F391</f>
        <v>537.5</v>
      </c>
    </row>
    <row r="388" spans="1:6" s="16" customFormat="1" ht="18.75">
      <c r="A388" s="27" t="s">
        <v>59</v>
      </c>
      <c r="B388" s="51" t="s">
        <v>141</v>
      </c>
      <c r="C388" s="11" t="s">
        <v>10</v>
      </c>
      <c r="D388" s="11" t="s">
        <v>26</v>
      </c>
      <c r="E388" s="50"/>
      <c r="F388" s="35">
        <f>+F389+F390</f>
        <v>308</v>
      </c>
    </row>
    <row r="389" spans="1:6" s="16" customFormat="1" ht="37.5">
      <c r="A389" s="27" t="s">
        <v>97</v>
      </c>
      <c r="B389" s="51" t="s">
        <v>141</v>
      </c>
      <c r="C389" s="11" t="s">
        <v>10</v>
      </c>
      <c r="D389" s="11" t="s">
        <v>26</v>
      </c>
      <c r="E389" s="50" t="s">
        <v>98</v>
      </c>
      <c r="F389" s="32">
        <v>290</v>
      </c>
    </row>
    <row r="390" spans="1:6" s="16" customFormat="1" ht="18.75">
      <c r="A390" s="26" t="s">
        <v>119</v>
      </c>
      <c r="B390" s="51" t="s">
        <v>141</v>
      </c>
      <c r="C390" s="11" t="s">
        <v>10</v>
      </c>
      <c r="D390" s="11" t="s">
        <v>26</v>
      </c>
      <c r="E390" s="50" t="s">
        <v>118</v>
      </c>
      <c r="F390" s="32">
        <v>18</v>
      </c>
    </row>
    <row r="391" spans="1:6" s="16" customFormat="1" ht="75">
      <c r="A391" s="27" t="s">
        <v>96</v>
      </c>
      <c r="B391" s="51" t="s">
        <v>142</v>
      </c>
      <c r="C391" s="11" t="s">
        <v>10</v>
      </c>
      <c r="D391" s="11" t="s">
        <v>26</v>
      </c>
      <c r="E391" s="50"/>
      <c r="F391" s="35">
        <f>+F392+F393+F394</f>
        <v>229.5</v>
      </c>
    </row>
    <row r="392" spans="1:6" s="16" customFormat="1" ht="37.5">
      <c r="A392" s="27" t="s">
        <v>97</v>
      </c>
      <c r="B392" s="51" t="s">
        <v>142</v>
      </c>
      <c r="C392" s="11" t="s">
        <v>10</v>
      </c>
      <c r="D392" s="11" t="s">
        <v>26</v>
      </c>
      <c r="E392" s="50" t="s">
        <v>98</v>
      </c>
      <c r="F392" s="32">
        <v>26</v>
      </c>
    </row>
    <row r="393" spans="1:6" s="16" customFormat="1" ht="18.75">
      <c r="A393" s="26" t="s">
        <v>119</v>
      </c>
      <c r="B393" s="51" t="s">
        <v>142</v>
      </c>
      <c r="C393" s="11" t="s">
        <v>10</v>
      </c>
      <c r="D393" s="11" t="s">
        <v>26</v>
      </c>
      <c r="E393" s="50" t="s">
        <v>118</v>
      </c>
      <c r="F393" s="32">
        <v>176.4</v>
      </c>
    </row>
    <row r="394" spans="1:6" s="16" customFormat="1" ht="18.75">
      <c r="A394" s="26" t="s">
        <v>110</v>
      </c>
      <c r="B394" s="51" t="s">
        <v>142</v>
      </c>
      <c r="C394" s="11" t="s">
        <v>10</v>
      </c>
      <c r="D394" s="11" t="s">
        <v>26</v>
      </c>
      <c r="E394" s="50" t="s">
        <v>111</v>
      </c>
      <c r="F394" s="32">
        <v>27.1</v>
      </c>
    </row>
    <row r="395" spans="1:6" s="19" customFormat="1" ht="18.75">
      <c r="A395" s="70" t="s">
        <v>84</v>
      </c>
      <c r="B395" s="52" t="s">
        <v>140</v>
      </c>
      <c r="C395" s="13" t="s">
        <v>18</v>
      </c>
      <c r="D395" s="13" t="s">
        <v>11</v>
      </c>
      <c r="E395" s="48"/>
      <c r="F395" s="36">
        <f>+F396</f>
        <v>216</v>
      </c>
    </row>
    <row r="396" spans="1:6" s="16" customFormat="1" ht="18.75">
      <c r="A396" s="23" t="s">
        <v>1</v>
      </c>
      <c r="B396" s="44" t="s">
        <v>140</v>
      </c>
      <c r="C396" s="10" t="s">
        <v>18</v>
      </c>
      <c r="D396" s="10" t="s">
        <v>13</v>
      </c>
      <c r="E396" s="46"/>
      <c r="F396" s="37">
        <f>+F397</f>
        <v>216</v>
      </c>
    </row>
    <row r="397" spans="1:6" s="16" customFormat="1" ht="75">
      <c r="A397" s="23" t="s">
        <v>96</v>
      </c>
      <c r="B397" s="44" t="s">
        <v>142</v>
      </c>
      <c r="C397" s="10" t="s">
        <v>18</v>
      </c>
      <c r="D397" s="10" t="s">
        <v>13</v>
      </c>
      <c r="E397" s="46"/>
      <c r="F397" s="37">
        <f>SUM(F398+F399+F400)</f>
        <v>216</v>
      </c>
    </row>
    <row r="398" spans="1:6" s="16" customFormat="1" ht="37.5">
      <c r="A398" s="27" t="s">
        <v>97</v>
      </c>
      <c r="B398" s="44" t="s">
        <v>142</v>
      </c>
      <c r="C398" s="10" t="s">
        <v>18</v>
      </c>
      <c r="D398" s="10" t="s">
        <v>13</v>
      </c>
      <c r="E398" s="46" t="s">
        <v>98</v>
      </c>
      <c r="F398" s="32">
        <v>68</v>
      </c>
    </row>
    <row r="399" spans="1:6" s="16" customFormat="1" ht="18.75">
      <c r="A399" s="27" t="s">
        <v>119</v>
      </c>
      <c r="B399" s="44" t="s">
        <v>142</v>
      </c>
      <c r="C399" s="10" t="s">
        <v>18</v>
      </c>
      <c r="D399" s="10" t="s">
        <v>13</v>
      </c>
      <c r="E399" s="46" t="s">
        <v>118</v>
      </c>
      <c r="F399" s="32">
        <v>98</v>
      </c>
    </row>
    <row r="400" spans="1:6" s="16" customFormat="1" ht="18.75">
      <c r="A400" s="26" t="s">
        <v>109</v>
      </c>
      <c r="B400" s="44" t="s">
        <v>142</v>
      </c>
      <c r="C400" s="10" t="s">
        <v>18</v>
      </c>
      <c r="D400" s="10" t="s">
        <v>13</v>
      </c>
      <c r="E400" s="46" t="s">
        <v>108</v>
      </c>
      <c r="F400" s="32">
        <v>50</v>
      </c>
    </row>
    <row r="401" spans="1:6" s="19" customFormat="1" ht="18.75">
      <c r="A401" s="70" t="s">
        <v>81</v>
      </c>
      <c r="B401" s="52" t="s">
        <v>140</v>
      </c>
      <c r="C401" s="13" t="s">
        <v>14</v>
      </c>
      <c r="D401" s="13" t="s">
        <v>11</v>
      </c>
      <c r="E401" s="48"/>
      <c r="F401" s="36">
        <f>+F405+F402</f>
        <v>118</v>
      </c>
    </row>
    <row r="402" spans="1:6" s="16" customFormat="1" ht="18.75">
      <c r="A402" s="23" t="s">
        <v>356</v>
      </c>
      <c r="B402" s="44" t="s">
        <v>140</v>
      </c>
      <c r="C402" s="10" t="s">
        <v>14</v>
      </c>
      <c r="D402" s="10" t="s">
        <v>19</v>
      </c>
      <c r="E402" s="46"/>
      <c r="F402" s="37">
        <f>+F403</f>
        <v>0.5</v>
      </c>
    </row>
    <row r="403" spans="1:6" s="16" customFormat="1" ht="75">
      <c r="A403" s="23" t="s">
        <v>96</v>
      </c>
      <c r="B403" s="44" t="s">
        <v>142</v>
      </c>
      <c r="C403" s="10" t="s">
        <v>14</v>
      </c>
      <c r="D403" s="10" t="s">
        <v>19</v>
      </c>
      <c r="E403" s="46"/>
      <c r="F403" s="37">
        <f>+F404</f>
        <v>0.5</v>
      </c>
    </row>
    <row r="404" spans="1:6" s="16" customFormat="1" ht="18.75">
      <c r="A404" s="23" t="s">
        <v>99</v>
      </c>
      <c r="B404" s="44" t="s">
        <v>142</v>
      </c>
      <c r="C404" s="10" t="s">
        <v>14</v>
      </c>
      <c r="D404" s="10" t="s">
        <v>19</v>
      </c>
      <c r="E404" s="46" t="s">
        <v>105</v>
      </c>
      <c r="F404" s="32">
        <v>0.5</v>
      </c>
    </row>
    <row r="405" spans="1:6" s="16" customFormat="1" ht="18.75">
      <c r="A405" s="23" t="s">
        <v>87</v>
      </c>
      <c r="B405" s="44" t="s">
        <v>140</v>
      </c>
      <c r="C405" s="10" t="s">
        <v>14</v>
      </c>
      <c r="D405" s="10" t="s">
        <v>23</v>
      </c>
      <c r="E405" s="46"/>
      <c r="F405" s="37">
        <f>+F406</f>
        <v>117.5</v>
      </c>
    </row>
    <row r="406" spans="1:6" s="16" customFormat="1" ht="75">
      <c r="A406" s="23" t="s">
        <v>96</v>
      </c>
      <c r="B406" s="44" t="s">
        <v>142</v>
      </c>
      <c r="C406" s="10" t="s">
        <v>14</v>
      </c>
      <c r="D406" s="10" t="s">
        <v>23</v>
      </c>
      <c r="E406" s="46"/>
      <c r="F406" s="37">
        <f>+F407</f>
        <v>117.5</v>
      </c>
    </row>
    <row r="407" spans="1:6" s="16" customFormat="1" ht="37.5">
      <c r="A407" s="27" t="s">
        <v>97</v>
      </c>
      <c r="B407" s="44" t="s">
        <v>142</v>
      </c>
      <c r="C407" s="10" t="s">
        <v>14</v>
      </c>
      <c r="D407" s="10" t="s">
        <v>23</v>
      </c>
      <c r="E407" s="46" t="s">
        <v>98</v>
      </c>
      <c r="F407" s="32">
        <v>117.5</v>
      </c>
    </row>
    <row r="408" spans="1:6" s="19" customFormat="1" ht="56.25">
      <c r="A408" s="73" t="s">
        <v>80</v>
      </c>
      <c r="B408" s="42" t="s">
        <v>265</v>
      </c>
      <c r="C408" s="9"/>
      <c r="D408" s="9"/>
      <c r="E408" s="47"/>
      <c r="F408" s="36">
        <f>F409+F416+F419</f>
        <v>25576.1</v>
      </c>
    </row>
    <row r="409" spans="1:6" s="19" customFormat="1" ht="18.75">
      <c r="A409" s="73" t="s">
        <v>82</v>
      </c>
      <c r="B409" s="42" t="s">
        <v>265</v>
      </c>
      <c r="C409" s="9" t="s">
        <v>13</v>
      </c>
      <c r="D409" s="9" t="s">
        <v>11</v>
      </c>
      <c r="E409" s="47"/>
      <c r="F409" s="36">
        <f>F410</f>
        <v>20639.6</v>
      </c>
    </row>
    <row r="410" spans="1:6" s="16" customFormat="1" ht="18.75">
      <c r="A410" s="69" t="s">
        <v>20</v>
      </c>
      <c r="B410" s="51" t="s">
        <v>265</v>
      </c>
      <c r="C410" s="11" t="s">
        <v>13</v>
      </c>
      <c r="D410" s="11" t="s">
        <v>16</v>
      </c>
      <c r="E410" s="50"/>
      <c r="F410" s="35">
        <f>F411</f>
        <v>20639.6</v>
      </c>
    </row>
    <row r="411" spans="1:6" s="16" customFormat="1" ht="37.5">
      <c r="A411" s="27" t="s">
        <v>266</v>
      </c>
      <c r="B411" s="51" t="s">
        <v>267</v>
      </c>
      <c r="C411" s="11" t="s">
        <v>13</v>
      </c>
      <c r="D411" s="11" t="s">
        <v>16</v>
      </c>
      <c r="E411" s="50"/>
      <c r="F411" s="37">
        <f>+F412</f>
        <v>20639.6</v>
      </c>
    </row>
    <row r="412" spans="1:6" s="16" customFormat="1" ht="37.5">
      <c r="A412" s="27" t="s">
        <v>380</v>
      </c>
      <c r="B412" s="51" t="s">
        <v>379</v>
      </c>
      <c r="C412" s="11" t="s">
        <v>13</v>
      </c>
      <c r="D412" s="11" t="s">
        <v>16</v>
      </c>
      <c r="E412" s="50"/>
      <c r="F412" s="37">
        <f>F413+F414</f>
        <v>20639.6</v>
      </c>
    </row>
    <row r="413" spans="1:6" s="16" customFormat="1" ht="18.75">
      <c r="A413" s="26" t="s">
        <v>117</v>
      </c>
      <c r="B413" s="51" t="s">
        <v>379</v>
      </c>
      <c r="C413" s="11" t="s">
        <v>13</v>
      </c>
      <c r="D413" s="11" t="s">
        <v>16</v>
      </c>
      <c r="E413" s="50" t="s">
        <v>115</v>
      </c>
      <c r="F413" s="32">
        <v>20339.6</v>
      </c>
    </row>
    <row r="414" spans="1:6" s="16" customFormat="1" ht="18.75">
      <c r="A414" s="26" t="s">
        <v>110</v>
      </c>
      <c r="B414" s="51" t="s">
        <v>379</v>
      </c>
      <c r="C414" s="11" t="s">
        <v>13</v>
      </c>
      <c r="D414" s="11" t="s">
        <v>16</v>
      </c>
      <c r="E414" s="50" t="s">
        <v>111</v>
      </c>
      <c r="F414" s="32">
        <v>300</v>
      </c>
    </row>
    <row r="415" spans="1:6" s="19" customFormat="1" ht="18.75">
      <c r="A415" s="68" t="s">
        <v>89</v>
      </c>
      <c r="B415" s="53" t="s">
        <v>265</v>
      </c>
      <c r="C415" s="9" t="s">
        <v>23</v>
      </c>
      <c r="D415" s="9" t="s">
        <v>11</v>
      </c>
      <c r="E415" s="43"/>
      <c r="F415" s="30">
        <f>F416</f>
        <v>4308</v>
      </c>
    </row>
    <row r="416" spans="1:6" s="16" customFormat="1" ht="18.75">
      <c r="A416" s="27" t="s">
        <v>385</v>
      </c>
      <c r="B416" s="54" t="s">
        <v>265</v>
      </c>
      <c r="C416" s="10" t="s">
        <v>23</v>
      </c>
      <c r="D416" s="10" t="s">
        <v>16</v>
      </c>
      <c r="E416" s="45"/>
      <c r="F416" s="38">
        <f>F417</f>
        <v>4308</v>
      </c>
    </row>
    <row r="417" spans="1:6" s="16" customFormat="1" ht="37.5">
      <c r="A417" s="69" t="s">
        <v>351</v>
      </c>
      <c r="B417" s="57" t="s">
        <v>381</v>
      </c>
      <c r="C417" s="10" t="s">
        <v>23</v>
      </c>
      <c r="D417" s="10" t="s">
        <v>16</v>
      </c>
      <c r="E417" s="45"/>
      <c r="F417" s="38">
        <f>F418</f>
        <v>4308</v>
      </c>
    </row>
    <row r="418" spans="1:6" s="16" customFormat="1" ht="18.75">
      <c r="A418" s="69" t="s">
        <v>122</v>
      </c>
      <c r="B418" s="57" t="s">
        <v>381</v>
      </c>
      <c r="C418" s="10" t="s">
        <v>23</v>
      </c>
      <c r="D418" s="10" t="s">
        <v>16</v>
      </c>
      <c r="E418" s="45">
        <v>410</v>
      </c>
      <c r="F418" s="32">
        <v>4308</v>
      </c>
    </row>
    <row r="419" spans="1:6" s="19" customFormat="1" ht="18.75">
      <c r="A419" s="70" t="s">
        <v>88</v>
      </c>
      <c r="B419" s="52" t="s">
        <v>265</v>
      </c>
      <c r="C419" s="13" t="s">
        <v>17</v>
      </c>
      <c r="D419" s="13" t="s">
        <v>11</v>
      </c>
      <c r="E419" s="48"/>
      <c r="F419" s="36">
        <f>+F420</f>
        <v>628.5</v>
      </c>
    </row>
    <row r="420" spans="1:6" s="16" customFormat="1" ht="18.75">
      <c r="A420" s="69" t="s">
        <v>0</v>
      </c>
      <c r="B420" s="51" t="s">
        <v>265</v>
      </c>
      <c r="C420" s="11" t="s">
        <v>17</v>
      </c>
      <c r="D420" s="11" t="s">
        <v>19</v>
      </c>
      <c r="E420" s="50"/>
      <c r="F420" s="35">
        <f>F421</f>
        <v>628.5</v>
      </c>
    </row>
    <row r="421" spans="1:6" s="16" customFormat="1" ht="56.25">
      <c r="A421" s="23" t="s">
        <v>268</v>
      </c>
      <c r="B421" s="51" t="s">
        <v>269</v>
      </c>
      <c r="C421" s="11" t="s">
        <v>17</v>
      </c>
      <c r="D421" s="11" t="s">
        <v>19</v>
      </c>
      <c r="E421" s="50"/>
      <c r="F421" s="37">
        <f>+F422</f>
        <v>628.5</v>
      </c>
    </row>
    <row r="422" spans="1:6" s="16" customFormat="1" ht="37.5">
      <c r="A422" s="23" t="s">
        <v>270</v>
      </c>
      <c r="B422" s="51" t="s">
        <v>382</v>
      </c>
      <c r="C422" s="11" t="s">
        <v>17</v>
      </c>
      <c r="D422" s="11" t="s">
        <v>19</v>
      </c>
      <c r="E422" s="50"/>
      <c r="F422" s="37">
        <f>F423</f>
        <v>628.5</v>
      </c>
    </row>
    <row r="423" spans="1:6" s="16" customFormat="1" ht="18.75">
      <c r="A423" s="26" t="s">
        <v>36</v>
      </c>
      <c r="B423" s="51" t="s">
        <v>382</v>
      </c>
      <c r="C423" s="11" t="s">
        <v>17</v>
      </c>
      <c r="D423" s="11" t="s">
        <v>19</v>
      </c>
      <c r="E423" s="50" t="s">
        <v>112</v>
      </c>
      <c r="F423" s="32">
        <v>628.5</v>
      </c>
    </row>
    <row r="424" spans="1:6" s="19" customFormat="1" ht="56.25">
      <c r="A424" s="70" t="s">
        <v>151</v>
      </c>
      <c r="B424" s="52" t="s">
        <v>143</v>
      </c>
      <c r="C424" s="13"/>
      <c r="D424" s="13"/>
      <c r="E424" s="48"/>
      <c r="F424" s="36">
        <f>+F425+F433+F438</f>
        <v>68786.5</v>
      </c>
    </row>
    <row r="425" spans="1:6" s="19" customFormat="1" ht="18.75">
      <c r="A425" s="68" t="s">
        <v>85</v>
      </c>
      <c r="B425" s="52" t="s">
        <v>143</v>
      </c>
      <c r="C425" s="13" t="s">
        <v>10</v>
      </c>
      <c r="D425" s="13" t="s">
        <v>11</v>
      </c>
      <c r="E425" s="48"/>
      <c r="F425" s="36">
        <f>+F426</f>
        <v>10063.8</v>
      </c>
    </row>
    <row r="426" spans="1:6" s="16" customFormat="1" ht="37.5">
      <c r="A426" s="23" t="s">
        <v>144</v>
      </c>
      <c r="B426" s="51" t="s">
        <v>143</v>
      </c>
      <c r="C426" s="11" t="s">
        <v>10</v>
      </c>
      <c r="D426" s="11" t="s">
        <v>12</v>
      </c>
      <c r="E426" s="50"/>
      <c r="F426" s="37">
        <f>+F427</f>
        <v>10063.8</v>
      </c>
    </row>
    <row r="427" spans="1:6" s="16" customFormat="1" ht="56.25">
      <c r="A427" s="74" t="s">
        <v>147</v>
      </c>
      <c r="B427" s="51" t="s">
        <v>145</v>
      </c>
      <c r="C427" s="11" t="s">
        <v>10</v>
      </c>
      <c r="D427" s="11" t="s">
        <v>12</v>
      </c>
      <c r="E427" s="50"/>
      <c r="F427" s="35">
        <f>+F428+F431</f>
        <v>10063.8</v>
      </c>
    </row>
    <row r="428" spans="1:6" s="16" customFormat="1" ht="37.5">
      <c r="A428" s="74" t="s">
        <v>148</v>
      </c>
      <c r="B428" s="51" t="s">
        <v>146</v>
      </c>
      <c r="C428" s="11" t="s">
        <v>10</v>
      </c>
      <c r="D428" s="11" t="s">
        <v>12</v>
      </c>
      <c r="E428" s="50"/>
      <c r="F428" s="32">
        <f>+F429+F430</f>
        <v>10025.8</v>
      </c>
    </row>
    <row r="429" spans="1:6" s="16" customFormat="1" ht="37.5">
      <c r="A429" s="27" t="s">
        <v>103</v>
      </c>
      <c r="B429" s="51" t="s">
        <v>146</v>
      </c>
      <c r="C429" s="11" t="s">
        <v>10</v>
      </c>
      <c r="D429" s="11" t="s">
        <v>12</v>
      </c>
      <c r="E429" s="50" t="s">
        <v>104</v>
      </c>
      <c r="F429" s="32">
        <v>9170</v>
      </c>
    </row>
    <row r="430" spans="1:6" s="20" customFormat="1" ht="37.5">
      <c r="A430" s="27" t="s">
        <v>97</v>
      </c>
      <c r="B430" s="51" t="s">
        <v>146</v>
      </c>
      <c r="C430" s="11" t="s">
        <v>10</v>
      </c>
      <c r="D430" s="11" t="s">
        <v>12</v>
      </c>
      <c r="E430" s="50" t="s">
        <v>98</v>
      </c>
      <c r="F430" s="32">
        <v>855.8</v>
      </c>
    </row>
    <row r="431" spans="1:6" s="20" customFormat="1" ht="112.5">
      <c r="A431" s="27" t="s">
        <v>150</v>
      </c>
      <c r="B431" s="51" t="s">
        <v>149</v>
      </c>
      <c r="C431" s="11" t="s">
        <v>10</v>
      </c>
      <c r="D431" s="11" t="s">
        <v>12</v>
      </c>
      <c r="E431" s="50"/>
      <c r="F431" s="32">
        <f>+F432</f>
        <v>38</v>
      </c>
    </row>
    <row r="432" spans="1:6" s="20" customFormat="1" ht="37.5">
      <c r="A432" s="27" t="s">
        <v>103</v>
      </c>
      <c r="B432" s="51" t="s">
        <v>149</v>
      </c>
      <c r="C432" s="11" t="s">
        <v>10</v>
      </c>
      <c r="D432" s="11" t="s">
        <v>12</v>
      </c>
      <c r="E432" s="50" t="s">
        <v>104</v>
      </c>
      <c r="F432" s="32">
        <v>38</v>
      </c>
    </row>
    <row r="433" spans="1:6" s="19" customFormat="1" ht="18.75">
      <c r="A433" s="68" t="s">
        <v>152</v>
      </c>
      <c r="B433" s="52" t="s">
        <v>143</v>
      </c>
      <c r="C433" s="13" t="s">
        <v>26</v>
      </c>
      <c r="D433" s="13" t="s">
        <v>11</v>
      </c>
      <c r="E433" s="48"/>
      <c r="F433" s="36">
        <f>+F434</f>
        <v>1281.2</v>
      </c>
    </row>
    <row r="434" spans="1:6" s="16" customFormat="1" ht="18.75">
      <c r="A434" s="74" t="s">
        <v>153</v>
      </c>
      <c r="B434" s="51" t="s">
        <v>143</v>
      </c>
      <c r="C434" s="11" t="s">
        <v>26</v>
      </c>
      <c r="D434" s="11" t="s">
        <v>10</v>
      </c>
      <c r="E434" s="50"/>
      <c r="F434" s="35">
        <f>+F435</f>
        <v>1281.2</v>
      </c>
    </row>
    <row r="435" spans="1:6" s="20" customFormat="1" ht="18.75">
      <c r="A435" s="26" t="s">
        <v>157</v>
      </c>
      <c r="B435" s="51" t="s">
        <v>154</v>
      </c>
      <c r="C435" s="11" t="s">
        <v>26</v>
      </c>
      <c r="D435" s="11" t="s">
        <v>10</v>
      </c>
      <c r="E435" s="50"/>
      <c r="F435" s="32">
        <f>+F436</f>
        <v>1281.2</v>
      </c>
    </row>
    <row r="436" spans="1:6" s="20" customFormat="1" ht="75">
      <c r="A436" s="26" t="s">
        <v>158</v>
      </c>
      <c r="B436" s="51" t="s">
        <v>155</v>
      </c>
      <c r="C436" s="11" t="s">
        <v>26</v>
      </c>
      <c r="D436" s="11" t="s">
        <v>10</v>
      </c>
      <c r="E436" s="50"/>
      <c r="F436" s="32">
        <f>+F437</f>
        <v>1281.2</v>
      </c>
    </row>
    <row r="437" spans="1:6" s="20" customFormat="1" ht="18.75">
      <c r="A437" s="26" t="s">
        <v>159</v>
      </c>
      <c r="B437" s="51" t="s">
        <v>155</v>
      </c>
      <c r="C437" s="11" t="s">
        <v>26</v>
      </c>
      <c r="D437" s="11" t="s">
        <v>10</v>
      </c>
      <c r="E437" s="50" t="s">
        <v>156</v>
      </c>
      <c r="F437" s="32">
        <v>1281.2</v>
      </c>
    </row>
    <row r="438" spans="1:6" s="19" customFormat="1" ht="37.5">
      <c r="A438" s="75" t="s">
        <v>364</v>
      </c>
      <c r="B438" s="52" t="s">
        <v>143</v>
      </c>
      <c r="C438" s="13" t="s">
        <v>34</v>
      </c>
      <c r="D438" s="13" t="s">
        <v>11</v>
      </c>
      <c r="E438" s="48"/>
      <c r="F438" s="36">
        <f>+F439+F445</f>
        <v>57441.5</v>
      </c>
    </row>
    <row r="439" spans="1:6" s="16" customFormat="1" ht="37.5">
      <c r="A439" s="27" t="s">
        <v>160</v>
      </c>
      <c r="B439" s="51" t="s">
        <v>143</v>
      </c>
      <c r="C439" s="11" t="s">
        <v>34</v>
      </c>
      <c r="D439" s="11" t="s">
        <v>10</v>
      </c>
      <c r="E439" s="50"/>
      <c r="F439" s="35">
        <f>+F440+F443</f>
        <v>36527.9</v>
      </c>
    </row>
    <row r="440" spans="1:6" s="20" customFormat="1" ht="37.5">
      <c r="A440" s="27" t="s">
        <v>164</v>
      </c>
      <c r="B440" s="51" t="s">
        <v>161</v>
      </c>
      <c r="C440" s="11" t="s">
        <v>34</v>
      </c>
      <c r="D440" s="11" t="s">
        <v>10</v>
      </c>
      <c r="E440" s="50"/>
      <c r="F440" s="32">
        <f>+F441</f>
        <v>30125.8</v>
      </c>
    </row>
    <row r="441" spans="1:6" s="20" customFormat="1" ht="37.5">
      <c r="A441" s="27" t="s">
        <v>165</v>
      </c>
      <c r="B441" s="51" t="s">
        <v>162</v>
      </c>
      <c r="C441" s="11" t="s">
        <v>34</v>
      </c>
      <c r="D441" s="11" t="s">
        <v>10</v>
      </c>
      <c r="E441" s="50"/>
      <c r="F441" s="32">
        <f>+F442</f>
        <v>30125.8</v>
      </c>
    </row>
    <row r="442" spans="1:6" s="20" customFormat="1" ht="18.75">
      <c r="A442" s="26" t="s">
        <v>166</v>
      </c>
      <c r="B442" s="51" t="s">
        <v>162</v>
      </c>
      <c r="C442" s="11" t="s">
        <v>34</v>
      </c>
      <c r="D442" s="11" t="s">
        <v>10</v>
      </c>
      <c r="E442" s="50" t="s">
        <v>163</v>
      </c>
      <c r="F442" s="32">
        <v>30125.8</v>
      </c>
    </row>
    <row r="443" spans="1:6" s="20" customFormat="1" ht="112.5">
      <c r="A443" s="69" t="s">
        <v>168</v>
      </c>
      <c r="B443" s="51" t="s">
        <v>167</v>
      </c>
      <c r="C443" s="11" t="s">
        <v>34</v>
      </c>
      <c r="D443" s="11" t="s">
        <v>10</v>
      </c>
      <c r="E443" s="50"/>
      <c r="F443" s="32">
        <f>+F444</f>
        <v>6402.1</v>
      </c>
    </row>
    <row r="444" spans="1:6" s="20" customFormat="1" ht="18.75">
      <c r="A444" s="26" t="s">
        <v>166</v>
      </c>
      <c r="B444" s="51" t="s">
        <v>167</v>
      </c>
      <c r="C444" s="11" t="s">
        <v>34</v>
      </c>
      <c r="D444" s="11" t="s">
        <v>10</v>
      </c>
      <c r="E444" s="50" t="s">
        <v>163</v>
      </c>
      <c r="F444" s="32">
        <v>6402.1</v>
      </c>
    </row>
    <row r="445" spans="1:6" s="16" customFormat="1" ht="18.75">
      <c r="A445" s="27" t="s">
        <v>169</v>
      </c>
      <c r="B445" s="51" t="s">
        <v>143</v>
      </c>
      <c r="C445" s="11" t="s">
        <v>34</v>
      </c>
      <c r="D445" s="11" t="s">
        <v>16</v>
      </c>
      <c r="E445" s="50"/>
      <c r="F445" s="35">
        <f>+F446</f>
        <v>20913.6</v>
      </c>
    </row>
    <row r="446" spans="1:6" s="20" customFormat="1" ht="37.5">
      <c r="A446" s="27" t="s">
        <v>164</v>
      </c>
      <c r="B446" s="51" t="s">
        <v>161</v>
      </c>
      <c r="C446" s="11" t="s">
        <v>34</v>
      </c>
      <c r="D446" s="11" t="s">
        <v>16</v>
      </c>
      <c r="E446" s="50"/>
      <c r="F446" s="32">
        <f>+F447</f>
        <v>20913.6</v>
      </c>
    </row>
    <row r="447" spans="1:6" s="20" customFormat="1" ht="37.5">
      <c r="A447" s="74" t="s">
        <v>171</v>
      </c>
      <c r="B447" s="51" t="s">
        <v>170</v>
      </c>
      <c r="C447" s="11" t="s">
        <v>34</v>
      </c>
      <c r="D447" s="11" t="s">
        <v>16</v>
      </c>
      <c r="E447" s="50"/>
      <c r="F447" s="32">
        <f>+F448</f>
        <v>20913.6</v>
      </c>
    </row>
    <row r="448" spans="1:6" s="20" customFormat="1" ht="18.75">
      <c r="A448" s="26" t="s">
        <v>166</v>
      </c>
      <c r="B448" s="51" t="s">
        <v>170</v>
      </c>
      <c r="C448" s="11" t="s">
        <v>34</v>
      </c>
      <c r="D448" s="11" t="s">
        <v>16</v>
      </c>
      <c r="E448" s="50" t="s">
        <v>163</v>
      </c>
      <c r="F448" s="32">
        <v>20913.6</v>
      </c>
    </row>
    <row r="449" spans="1:6" s="19" customFormat="1" ht="56.25">
      <c r="A449" s="73" t="s">
        <v>332</v>
      </c>
      <c r="B449" s="52" t="s">
        <v>333</v>
      </c>
      <c r="C449" s="13"/>
      <c r="D449" s="13"/>
      <c r="E449" s="48"/>
      <c r="F449" s="36">
        <f>+F450</f>
        <v>5452.4</v>
      </c>
    </row>
    <row r="450" spans="1:6" s="19" customFormat="1" ht="18.75">
      <c r="A450" s="69" t="s">
        <v>84</v>
      </c>
      <c r="B450" s="51" t="s">
        <v>333</v>
      </c>
      <c r="C450" s="11" t="s">
        <v>18</v>
      </c>
      <c r="D450" s="11" t="s">
        <v>11</v>
      </c>
      <c r="E450" s="50"/>
      <c r="F450" s="37">
        <f>+F451+F457</f>
        <v>5452.4</v>
      </c>
    </row>
    <row r="451" spans="1:6" s="16" customFormat="1" ht="18.75">
      <c r="A451" s="23" t="s">
        <v>334</v>
      </c>
      <c r="B451" s="51" t="s">
        <v>333</v>
      </c>
      <c r="C451" s="11" t="s">
        <v>18</v>
      </c>
      <c r="D451" s="11" t="s">
        <v>15</v>
      </c>
      <c r="E451" s="50"/>
      <c r="F451" s="37">
        <f>+F452</f>
        <v>5000</v>
      </c>
    </row>
    <row r="452" spans="1:6" s="16" customFormat="1" ht="37.5">
      <c r="A452" s="69" t="s">
        <v>335</v>
      </c>
      <c r="B452" s="51" t="s">
        <v>336</v>
      </c>
      <c r="C452" s="11" t="s">
        <v>18</v>
      </c>
      <c r="D452" s="11" t="s">
        <v>15</v>
      </c>
      <c r="E452" s="50"/>
      <c r="F452" s="35">
        <f>+F453+F455</f>
        <v>5000</v>
      </c>
    </row>
    <row r="453" spans="1:6" s="16" customFormat="1" ht="56.25">
      <c r="A453" s="69" t="s">
        <v>337</v>
      </c>
      <c r="B453" s="51" t="s">
        <v>338</v>
      </c>
      <c r="C453" s="11" t="s">
        <v>18</v>
      </c>
      <c r="D453" s="11" t="s">
        <v>15</v>
      </c>
      <c r="E453" s="50"/>
      <c r="F453" s="32">
        <f>+F454</f>
        <v>3100</v>
      </c>
    </row>
    <row r="454" spans="1:6" s="16" customFormat="1" ht="37.5">
      <c r="A454" s="69" t="s">
        <v>279</v>
      </c>
      <c r="B454" s="51" t="s">
        <v>338</v>
      </c>
      <c r="C454" s="11" t="s">
        <v>18</v>
      </c>
      <c r="D454" s="11" t="s">
        <v>15</v>
      </c>
      <c r="E454" s="50" t="s">
        <v>280</v>
      </c>
      <c r="F454" s="32">
        <v>3100</v>
      </c>
    </row>
    <row r="455" spans="1:6" s="16" customFormat="1" ht="56.25">
      <c r="A455" s="69" t="s">
        <v>339</v>
      </c>
      <c r="B455" s="51" t="s">
        <v>340</v>
      </c>
      <c r="C455" s="11" t="s">
        <v>18</v>
      </c>
      <c r="D455" s="11" t="s">
        <v>15</v>
      </c>
      <c r="E455" s="50"/>
      <c r="F455" s="32">
        <f>+F456</f>
        <v>1900</v>
      </c>
    </row>
    <row r="456" spans="1:6" s="16" customFormat="1" ht="37.5">
      <c r="A456" s="69" t="s">
        <v>279</v>
      </c>
      <c r="B456" s="51" t="s">
        <v>340</v>
      </c>
      <c r="C456" s="11" t="s">
        <v>18</v>
      </c>
      <c r="D456" s="11" t="s">
        <v>15</v>
      </c>
      <c r="E456" s="50" t="s">
        <v>280</v>
      </c>
      <c r="F456" s="32">
        <v>1900</v>
      </c>
    </row>
    <row r="457" spans="1:6" s="16" customFormat="1" ht="18.75">
      <c r="A457" s="28" t="s">
        <v>397</v>
      </c>
      <c r="B457" s="44" t="s">
        <v>333</v>
      </c>
      <c r="C457" s="11" t="s">
        <v>18</v>
      </c>
      <c r="D457" s="11" t="s">
        <v>396</v>
      </c>
      <c r="E457" s="50"/>
      <c r="F457" s="37">
        <f>+F458</f>
        <v>452.4</v>
      </c>
    </row>
    <row r="458" spans="1:6" s="16" customFormat="1" ht="37.5">
      <c r="A458" s="69" t="s">
        <v>335</v>
      </c>
      <c r="B458" s="44" t="s">
        <v>336</v>
      </c>
      <c r="C458" s="11" t="s">
        <v>18</v>
      </c>
      <c r="D458" s="11" t="s">
        <v>396</v>
      </c>
      <c r="E458" s="50"/>
      <c r="F458" s="35">
        <f>+F459</f>
        <v>452.4</v>
      </c>
    </row>
    <row r="459" spans="1:6" s="16" customFormat="1" ht="56.25">
      <c r="A459" s="69" t="s">
        <v>398</v>
      </c>
      <c r="B459" s="44" t="s">
        <v>399</v>
      </c>
      <c r="C459" s="11" t="s">
        <v>18</v>
      </c>
      <c r="D459" s="11" t="s">
        <v>396</v>
      </c>
      <c r="E459" s="50"/>
      <c r="F459" s="32">
        <f>+F460</f>
        <v>452.4</v>
      </c>
    </row>
    <row r="460" spans="1:6" s="16" customFormat="1" ht="37.5">
      <c r="A460" s="69" t="s">
        <v>279</v>
      </c>
      <c r="B460" s="44" t="s">
        <v>399</v>
      </c>
      <c r="C460" s="11" t="s">
        <v>18</v>
      </c>
      <c r="D460" s="11" t="s">
        <v>396</v>
      </c>
      <c r="E460" s="50" t="s">
        <v>280</v>
      </c>
      <c r="F460" s="32">
        <v>452.4</v>
      </c>
    </row>
    <row r="461" spans="1:6" s="19" customFormat="1" ht="56.25">
      <c r="A461" s="73" t="s">
        <v>392</v>
      </c>
      <c r="B461" s="52" t="s">
        <v>394</v>
      </c>
      <c r="C461" s="13"/>
      <c r="D461" s="13"/>
      <c r="E461" s="48"/>
      <c r="F461" s="36">
        <f>+F462</f>
        <v>142.9</v>
      </c>
    </row>
    <row r="462" spans="1:6" s="19" customFormat="1" ht="18.75">
      <c r="A462" s="69" t="s">
        <v>84</v>
      </c>
      <c r="B462" s="51" t="s">
        <v>394</v>
      </c>
      <c r="C462" s="11" t="s">
        <v>18</v>
      </c>
      <c r="D462" s="11" t="s">
        <v>11</v>
      </c>
      <c r="E462" s="50"/>
      <c r="F462" s="37">
        <f>+F463</f>
        <v>142.9</v>
      </c>
    </row>
    <row r="463" spans="1:6" s="16" customFormat="1" ht="18.75">
      <c r="A463" s="23" t="s">
        <v>1</v>
      </c>
      <c r="B463" s="51" t="s">
        <v>394</v>
      </c>
      <c r="C463" s="11" t="s">
        <v>18</v>
      </c>
      <c r="D463" s="11" t="s">
        <v>13</v>
      </c>
      <c r="E463" s="50"/>
      <c r="F463" s="37">
        <f>+F464</f>
        <v>142.9</v>
      </c>
    </row>
    <row r="464" spans="1:6" s="16" customFormat="1" ht="37.5">
      <c r="A464" s="27" t="s">
        <v>393</v>
      </c>
      <c r="B464" s="51" t="s">
        <v>395</v>
      </c>
      <c r="C464" s="11" t="s">
        <v>18</v>
      </c>
      <c r="D464" s="11" t="s">
        <v>13</v>
      </c>
      <c r="E464" s="50"/>
      <c r="F464" s="32">
        <f>+F465</f>
        <v>142.9</v>
      </c>
    </row>
    <row r="465" spans="1:6" s="16" customFormat="1" ht="38.25" thickBot="1">
      <c r="A465" s="76" t="s">
        <v>97</v>
      </c>
      <c r="B465" s="58" t="s">
        <v>395</v>
      </c>
      <c r="C465" s="59" t="s">
        <v>18</v>
      </c>
      <c r="D465" s="59" t="s">
        <v>13</v>
      </c>
      <c r="E465" s="60" t="s">
        <v>98</v>
      </c>
      <c r="F465" s="61">
        <v>142.9</v>
      </c>
    </row>
    <row r="466" spans="1:6" s="19" customFormat="1" ht="19.5" thickBot="1">
      <c r="A466" s="77" t="s">
        <v>2</v>
      </c>
      <c r="B466" s="62"/>
      <c r="C466" s="63"/>
      <c r="D466" s="63"/>
      <c r="E466" s="64"/>
      <c r="F466" s="65">
        <f>+F9+F87+F122+F139+F163+F170+F188+F227+F285+F291+F300+F337+F344+F363+F382+F408+F424+F449+F461</f>
        <v>1319935.4999999998</v>
      </c>
    </row>
    <row r="467" s="5" customFormat="1" ht="15.75">
      <c r="E467" s="6"/>
    </row>
    <row r="468" spans="1:5" s="5" customFormat="1" ht="15.75">
      <c r="A468" s="7"/>
      <c r="B468" s="7"/>
      <c r="E468" s="6"/>
    </row>
    <row r="469" spans="1:5" s="5" customFormat="1" ht="15.75">
      <c r="A469" s="7"/>
      <c r="B469" s="7"/>
      <c r="E469" s="6"/>
    </row>
    <row r="470" spans="1:5" s="5" customFormat="1" ht="15.75">
      <c r="A470" s="7"/>
      <c r="B470" s="7"/>
      <c r="E470" s="6"/>
    </row>
    <row r="471" spans="1:5" s="5" customFormat="1" ht="15.75">
      <c r="A471" s="7"/>
      <c r="B471" s="7"/>
      <c r="E471" s="6"/>
    </row>
    <row r="472" spans="1:5" s="5" customFormat="1" ht="15.75">
      <c r="A472" s="7"/>
      <c r="B472" s="7"/>
      <c r="E472" s="6"/>
    </row>
    <row r="473" spans="1:5" s="5" customFormat="1" ht="15.75">
      <c r="A473" s="7"/>
      <c r="B473" s="7"/>
      <c r="E473" s="6"/>
    </row>
    <row r="474" spans="1:2" ht="15">
      <c r="A474" s="3"/>
      <c r="B474" s="3"/>
    </row>
    <row r="475" spans="1:2" ht="15">
      <c r="A475" s="3"/>
      <c r="B475" s="3"/>
    </row>
    <row r="476" spans="1:2" ht="15">
      <c r="A476" s="3"/>
      <c r="B476" s="3"/>
    </row>
    <row r="477" spans="1:2" ht="15">
      <c r="A477" s="3"/>
      <c r="B477" s="3"/>
    </row>
    <row r="478" spans="1:2" ht="15">
      <c r="A478" s="3"/>
      <c r="B478" s="3"/>
    </row>
  </sheetData>
  <sheetProtection/>
  <mergeCells count="10">
    <mergeCell ref="C6:E6"/>
    <mergeCell ref="B7:B8"/>
    <mergeCell ref="C7:C8"/>
    <mergeCell ref="D1:F1"/>
    <mergeCell ref="D3:F3"/>
    <mergeCell ref="A5:F5"/>
    <mergeCell ref="F7:F8"/>
    <mergeCell ref="D7:D8"/>
    <mergeCell ref="A7:A8"/>
    <mergeCell ref="E7:E8"/>
  </mergeCells>
  <printOptions/>
  <pageMargins left="0.1968503937007874" right="0.15748031496062992" top="0.2755905511811024" bottom="0.1968503937007874" header="0.1968503937007874" footer="0.1968503937007874"/>
  <pageSetup fitToHeight="2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user</cp:lastModifiedBy>
  <cp:lastPrinted>2017-10-13T09:13:11Z</cp:lastPrinted>
  <dcterms:created xsi:type="dcterms:W3CDTF">1999-06-08T04:12:56Z</dcterms:created>
  <dcterms:modified xsi:type="dcterms:W3CDTF">2017-11-01T12:37:09Z</dcterms:modified>
  <cp:category/>
  <cp:version/>
  <cp:contentType/>
  <cp:contentStatus/>
</cp:coreProperties>
</file>