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45" yWindow="65491" windowWidth="11865" windowHeight="10740" tabRatio="764" activeTab="0"/>
  </bookViews>
  <sheets>
    <sheet name="2017 бюджет" sheetId="1" r:id="rId1"/>
  </sheets>
  <definedNames>
    <definedName name="_xlnm.Print_Titles" localSheetId="0">'2017 бюджет'!$6:$7</definedName>
  </definedNames>
  <calcPr fullCalcOnLoad="1"/>
</workbook>
</file>

<file path=xl/sharedStrings.xml><?xml version="1.0" encoding="utf-8"?>
<sst xmlns="http://schemas.openxmlformats.org/spreadsheetml/2006/main" count="2392" uniqueCount="529">
  <si>
    <t>ЗДРАВООХРАНЕНИЕ</t>
  </si>
  <si>
    <t>Социальное обеспечение населения</t>
  </si>
  <si>
    <t>Другие вопросы в области социальной политики</t>
  </si>
  <si>
    <t>Сельское хозяйство и рыболовство</t>
  </si>
  <si>
    <t>ВСЕГО РАСХОДОВ</t>
  </si>
  <si>
    <t>Пенсионное обеспечение</t>
  </si>
  <si>
    <t>Другие вопросы в области  образования</t>
  </si>
  <si>
    <t>Общеэкономические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</si>
  <si>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</si>
  <si>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</si>
  <si>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налоговых, таможенных  органов и органов финансового (финансово-бюджетного) надзора</t>
  </si>
  <si>
    <t xml:space="preserve">Резервные фонды местных администраций </t>
  </si>
  <si>
    <t>Другие вопросы в области охраны окружающей среды</t>
  </si>
  <si>
    <t>Другие вопросы в области национальной экономики</t>
  </si>
  <si>
    <t>Дошкольное образование</t>
  </si>
  <si>
    <t>Общее образование</t>
  </si>
  <si>
    <t xml:space="preserve">Культура </t>
  </si>
  <si>
    <t>Мероприятия по проведению оздоровительной кампании детей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</si>
  <si>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</si>
  <si>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</si>
  <si>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Центральный аппарат</t>
  </si>
  <si>
    <t>Охрана семьи и детства</t>
  </si>
  <si>
    <t>01</t>
  </si>
  <si>
    <t>00</t>
  </si>
  <si>
    <t>06</t>
  </si>
  <si>
    <t>05</t>
  </si>
  <si>
    <t>07</t>
  </si>
  <si>
    <t>08</t>
  </si>
  <si>
    <t>02</t>
  </si>
  <si>
    <t>10</t>
  </si>
  <si>
    <t>04</t>
  </si>
  <si>
    <t>12</t>
  </si>
  <si>
    <t>03</t>
  </si>
  <si>
    <t>Коммунальное хозяйство</t>
  </si>
  <si>
    <t>Другие общегосударственные вопросы</t>
  </si>
  <si>
    <t xml:space="preserve"> </t>
  </si>
  <si>
    <t>ОБЩЕГОСУДАРСТВЕННЫЕ ВОПРОСЫ</t>
  </si>
  <si>
    <t>09</t>
  </si>
  <si>
    <t>НАЦИОНАЛЬНАЯ ЭКОНОМИКА</t>
  </si>
  <si>
    <t>Транспорт</t>
  </si>
  <si>
    <t>11</t>
  </si>
  <si>
    <t>ЖИЛИЩНО- КОММУНАЛЬНОЕ ХОЗЯЙСТВО</t>
  </si>
  <si>
    <t>ОХРАНА ОКРУЖАЮЩЕЙ СРЕДЫ</t>
  </si>
  <si>
    <t>ОБРАЗОВАНИЕ</t>
  </si>
  <si>
    <t>СОЦИАЛЬНАЯ ПОЛИТИКА</t>
  </si>
  <si>
    <t>Резервные фонды</t>
  </si>
  <si>
    <t>Благоустройство</t>
  </si>
  <si>
    <t>Реализация государственных функций, связанных с общегосударственным управлением</t>
  </si>
  <si>
    <t>13</t>
  </si>
  <si>
    <t>Массовый спорт</t>
  </si>
  <si>
    <t>Спорт высших достижений</t>
  </si>
  <si>
    <t>НАЦИОНАЛЬНАЯ БЕЗОПАСНОСТЬ И ПРАВООХРАНИТЕЛЬНАЯ ДЕЯТЕЛЬНОСТЬ</t>
  </si>
  <si>
    <t>Другие вопросы в области здравоохранения</t>
  </si>
  <si>
    <t>Межбюджетные трансферты</t>
  </si>
  <si>
    <t>Мероприятия в области образования</t>
  </si>
  <si>
    <t>Содержание казённых учреждений</t>
  </si>
  <si>
    <t>Дорожное хозяйство (дорожные фонды)</t>
  </si>
  <si>
    <t xml:space="preserve">10 </t>
  </si>
  <si>
    <t>Субвенции на 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</t>
  </si>
  <si>
    <t>Субвенции на 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</t>
  </si>
  <si>
    <t>Другие вопросы в области национальной безопасности и правоохранительной деятельности</t>
  </si>
  <si>
    <t>Субсидии на внедрение и (или) эксплуатацию аппаратно-программного комплекса "Безопасный город"</t>
  </si>
  <si>
    <t>14</t>
  </si>
  <si>
    <t>Подпрограмма "Развитие профессионального образования"</t>
  </si>
  <si>
    <t>Другие вопросы в области культуры, кинематографии</t>
  </si>
  <si>
    <t xml:space="preserve">Обеспечение выплат сельской интеллигенции на оплату жилого помещения, отопления и освещения работникам муниципальных учреждений, проживающим и работающим в сельской местности </t>
  </si>
  <si>
    <t>Субвенция на осуществление отдельных государственных полномочий в соответствии с законом области от 1 февраля 2013 года № 2985-ОЗ "О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родителей"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</si>
  <si>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</si>
  <si>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</si>
  <si>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</si>
  <si>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Санитарно-эпидемиологическое благополучие</t>
  </si>
  <si>
    <t>Подпрограмма  "Предотвращение загрязнения окружающей среды Вологодской области отходами и обеспечение санитарно-эпидемиологического благополучия населения"</t>
  </si>
  <si>
    <t>Межбюджетные трансферты на осуществление полномочий в области архитектуры и градостроительства</t>
  </si>
  <si>
    <t>Дотации</t>
  </si>
  <si>
    <t>Поддержка мер по обеспечению сбалансированности бюджетов поселений</t>
  </si>
  <si>
    <t>Субсидии из районного бюджета на финансовую поддержку социально ориентированных некоммерческих организаций</t>
  </si>
  <si>
    <t>Муниципальная программа комплексного развития системы переработки и утилизации отходов Великоустюгского муниципального района на 2012-2020 годы</t>
  </si>
  <si>
    <t xml:space="preserve">Дошкольное образование </t>
  </si>
  <si>
    <t>Реконструкция, капитальный ремонт зданий, в том числе проектно-изыскательские работы</t>
  </si>
  <si>
    <t>Доступность дошкольного образования</t>
  </si>
  <si>
    <t>Обеспечение выполнения муниципального задания</t>
  </si>
  <si>
    <t>Строительство, реконструкция, капитальные ремонты зданий, в том числе проектно-изыскательские работы</t>
  </si>
  <si>
    <t>Укрепление материально-технической базы</t>
  </si>
  <si>
    <t>Обеспечение выполнения муниципального задания  учреждениями дополнительного образования детей</t>
  </si>
  <si>
    <t>Обеспечение выполнения муниципального задания общеобразовательными учреждениями</t>
  </si>
  <si>
    <t>Обеспечение выполнения муниципального задания прочих учреждений</t>
  </si>
  <si>
    <t>Муниципальная  программа "Развитие системы образования Великоустюгского муниципального района на 2015-2018 годы"</t>
  </si>
  <si>
    <t>Обеспечение безопасности общеобразовательного процесса</t>
  </si>
  <si>
    <t>Поддержка молодых специалистов</t>
  </si>
  <si>
    <t>Вовлечение молодёжи в социально-значимую практику</t>
  </si>
  <si>
    <t>Содействие трудоустройству молодёжи</t>
  </si>
  <si>
    <t>Научно-методическое, кадровое и информационное обеспечение государственной молодёжной политики</t>
  </si>
  <si>
    <t>Профилактика преступлений и иных правонарушений</t>
  </si>
  <si>
    <t>Безопасность дорожного движения</t>
  </si>
  <si>
    <t>Совершенствование  материально-технической базы образовательных организаций, реализующих программы с изучением правил дорожного движения</t>
  </si>
  <si>
    <t>Муниципальная  программа  "Развитие и совершенствование сети автомобильных  дорог общего пользования местного значения Великоустюгского муниципального района и поселений на 2012-2015 годы</t>
  </si>
  <si>
    <t>Муниципальная программа "Развитие туризма в Великоустюгском муниципальном районе на 2015-2018 годы"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</si>
  <si>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</si>
  <si>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Непрограммные расходы</t>
  </si>
  <si>
    <t>Представительный орган муниципального образования</t>
  </si>
  <si>
    <t xml:space="preserve">06 </t>
  </si>
  <si>
    <t>Контрольно- счётная палата</t>
  </si>
  <si>
    <t>Внедрение современных технических средств, направленных на предупреждение правонарушений и преступлений в общественных местах и на улицах</t>
  </si>
  <si>
    <t>Муниципальная   программа "Содействие занятости населения  Великоустюгского муниципального района на 2015-2017 годы"</t>
  </si>
  <si>
    <t>Организация оплачиваемых общественных работ</t>
  </si>
  <si>
    <t>Организационные мероприятия</t>
  </si>
  <si>
    <t>Органы местного самоуправления</t>
  </si>
  <si>
    <t>Физическая культура среди лиц с ограниченными возможностями и пожилого возраста</t>
  </si>
  <si>
    <t>Совершенствование системы районных спортивных мероприятий</t>
  </si>
  <si>
    <t>Содержание МКУ "Централизованная бухгалтерия по обслуживанию учреждений культуры, спорта и молодёжной политики"</t>
  </si>
  <si>
    <t>Содержание казенных учреждений</t>
  </si>
  <si>
    <t>Оценка недвижимости, признание прав и регулирование отношений по  муниципальной собственности</t>
  </si>
  <si>
    <t>Жилищное хозяйство</t>
  </si>
  <si>
    <t>Муниципальная  программа "Развитие туризма в Великоустюгском муниципальном районе на 2015-2018 годы"</t>
  </si>
  <si>
    <t>Предотвращение загрязнения окружающей среды бытовыми отходами</t>
  </si>
  <si>
    <t>Предотвращение загрязнения окружающей среды ртутьсодержащими и вторичными отходами</t>
  </si>
  <si>
    <t>Социальные выплаты отдельным категориям граждан на возмещение расходов  по оплате жилого помещения и коммунальных услуг</t>
  </si>
  <si>
    <t>Межбюджетные трансферты на выполнение полномочий городских (сельских) поселений</t>
  </si>
  <si>
    <t xml:space="preserve">Межбюджетные трансферты на выполнение полномочий по осуществлению внешнего муниципального финансового контроля </t>
  </si>
  <si>
    <t>Межбюджетные трансферты, передаваемые в бюджеты  городских (сельских) поселений из районного бюджета</t>
  </si>
  <si>
    <t>Муниципальная  программа "Развитие архивного дела на 2015-2018 годы"</t>
  </si>
  <si>
    <t xml:space="preserve">Внедрение инноваций в деятельность МКАУ "ВУЦА" и его филиала </t>
  </si>
  <si>
    <t>Обеспечение сохранности архивных документов</t>
  </si>
  <si>
    <t>Улучшение условий для пользователей архивной информации</t>
  </si>
  <si>
    <t xml:space="preserve">Взносы  на капитальный ремонт муниципального жилищного фонда </t>
  </si>
  <si>
    <t>Предоставление молодым семьям социальных выплат на приобретение (строительство) жилья</t>
  </si>
  <si>
    <t>Муниципальная  программа  "Устойчивое развитие сельских территорий Великоустюгского муниципального района  на 2014-2017 годы и на период до 2020 года"</t>
  </si>
  <si>
    <t>Субвенции на 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</si>
  <si>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Предупреждение экстремизма и терроризма</t>
  </si>
  <si>
    <t>Привлечение общественности к охране общественного порядка</t>
  </si>
  <si>
    <t>Подпрограмма "Искусство и образование, поддержка творческих инициатив" на 2015-2018 годы</t>
  </si>
  <si>
    <t>Подпрограмма "Сохранение, восстановление и популяризация самобытной  традиционной культуры Великоустюгского района" на 2015-2018 годы</t>
  </si>
  <si>
    <t>Подпрограмма "Развитие библиотечного дела в Великоустюгском муниципальном районе" на 2015-2018 годы</t>
  </si>
  <si>
    <t>Прочие непрограммные расходы</t>
  </si>
  <si>
    <t>Обслуживание муниципального долга</t>
  </si>
  <si>
    <t>Управление и распоряжение имущественным комплексом района</t>
  </si>
  <si>
    <t>Отдельные мероприятия в области национальной экономики</t>
  </si>
  <si>
    <t>Строительство распределительных сетей газопровода</t>
  </si>
  <si>
    <t>Муниципальная программа "Создание условий для развития потенциала великоустюгской молодёжи" на 2015-2018 годы</t>
  </si>
  <si>
    <t>Мероприятия в области речного транспорта</t>
  </si>
  <si>
    <t>Субвенции  на осуществлении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категорий"</t>
  </si>
  <si>
    <t>Субвенции на осуществление отдельных государственных полномочий в соответствии с законом области  от 6 декабря 2013 года № 3223-ОЗ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</si>
  <si>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(тыс. рублей)</t>
  </si>
  <si>
    <t>РЗ</t>
  </si>
  <si>
    <t>ПР</t>
  </si>
  <si>
    <t>КВР</t>
  </si>
  <si>
    <t>КЦСР</t>
  </si>
  <si>
    <t>Информационное обеспечение туристской деятельности и продвижение туристского продукта района</t>
  </si>
  <si>
    <t>Муниципальная программа "Сохранение и развитие культуры и искусства Великоустюгского муниципального района" на 2015-2018 годы</t>
  </si>
  <si>
    <t>Повышение эффективности реализации молодёжной политики в муниципальных образованиях Великоустюгского района</t>
  </si>
  <si>
    <t>Информационное обеспечение деятельности по противодействию незаконному обороту наркотиков и зависимости от психоактивных веществ</t>
  </si>
  <si>
    <t>КУЛЬТУРА, КИНЕМАТОГРАФИЯ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</si>
  <si>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</si>
  <si>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</si>
  <si>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</si>
  <si>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Предупреждение беспризорности, безнадзорности, профилактика правонарушений несовершеннолетних</t>
  </si>
  <si>
    <t>Организация  временного трудоустройства несовершеннолетних граждан в возрасте от 14 до 18 лет в свободное от учёбы время</t>
  </si>
  <si>
    <t>Противодействие незаконному обороту наркотиков, снижение масштабов злоупотребления алкогольной продукцией, профилактика алкоголизма и наркомании</t>
  </si>
  <si>
    <t>Мероприятия по предупреждению и ликвидации последствий чрезвычайных ситуаций природного и техногенного характера</t>
  </si>
  <si>
    <t>Мероприятия по обеспечению безопасности образовательного процесса</t>
  </si>
  <si>
    <t>Взаимодействие органов местного самоуправления с предприятиями, организациями, учреждениями. Развитие системы подготовки персонала в организациях района, повышение их профессионального уровня</t>
  </si>
  <si>
    <t>Развитие кадрового потенциала в системе муниципального управления</t>
  </si>
  <si>
    <t>Профилактика незаконного оборота наркотиков, зависимости от психоактивных веществ, снижение масштабов злоупотребления алкогольной продукции</t>
  </si>
  <si>
    <t>Муниципальная  программа "Обеспечение законности, правопорядка и общественной безопасности в Великоустюгском муниципальном районе на 2015-2020 годы"</t>
  </si>
  <si>
    <t>Расходы на выплаты персоналу государственных (муниципальных) органов</t>
  </si>
  <si>
    <t>120</t>
  </si>
  <si>
    <t>240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</si>
  <si>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</si>
  <si>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</si>
  <si>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</si>
  <si>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Резервные средства</t>
  </si>
  <si>
    <t>870</t>
  </si>
  <si>
    <t>110</t>
  </si>
  <si>
    <t>Иные выплаты населению</t>
  </si>
  <si>
    <t>360</t>
  </si>
  <si>
    <t xml:space="preserve"> Субсидии бюджетным учреждениям</t>
  </si>
  <si>
    <t>610</t>
  </si>
  <si>
    <t>540</t>
  </si>
  <si>
    <t>Иные межбюджетные трансферты</t>
  </si>
  <si>
    <t xml:space="preserve">Бюджетные инвестиции </t>
  </si>
  <si>
    <t>410</t>
  </si>
  <si>
    <t>Социальные выплаты гражданам, кроме публичных нормативных социальных выплат</t>
  </si>
  <si>
    <t>320</t>
  </si>
  <si>
    <t>340</t>
  </si>
  <si>
    <t>Публичные нормативные социальные выплаты гражданам</t>
  </si>
  <si>
    <t>310</t>
  </si>
  <si>
    <t>Субсидии некоммерческим организациям (за исключением государственных (муниципальных) учреждений)</t>
  </si>
  <si>
    <t>630</t>
  </si>
  <si>
    <t>730</t>
  </si>
  <si>
    <t>510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</si>
  <si>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</si>
  <si>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</si>
  <si>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620</t>
  </si>
  <si>
    <t>Субсидии автономным учреждениям</t>
  </si>
  <si>
    <t>Стипендии</t>
  </si>
  <si>
    <t>Субвенции на 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</si>
  <si>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350</t>
  </si>
  <si>
    <t>Премии, гранты</t>
  </si>
  <si>
    <t>Бюджетные инвестиции</t>
  </si>
  <si>
    <t>Межбюджетные трансферты на осуществление полномочий по определению поставщиков (подрядчиков, исполнителей)</t>
  </si>
  <si>
    <t>Межбюджетные трансферты на выполнение полномочий по развитию библиотечного дела</t>
  </si>
  <si>
    <t>Дорожная деятельность в отношении автомобильных дорог местного значения</t>
  </si>
  <si>
    <t>Формирование организационного и нормативно-правового обеспечения развития физической культуры и спорта</t>
  </si>
  <si>
    <t>Премии и гранты</t>
  </si>
  <si>
    <t>81 0 00 00000</t>
  </si>
  <si>
    <t>81 0 02 00000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</si>
  <si>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</si>
  <si>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81 0 02 60000</t>
  </si>
  <si>
    <t>90 0 00 00000</t>
  </si>
  <si>
    <t>90 0 06 00000</t>
  </si>
  <si>
    <t>Муниципальная программа "Управление муниципальными финансами Великоустюгского муниципального района на 2016-2020 годы"</t>
  </si>
  <si>
    <t>18 0 00 00000</t>
  </si>
  <si>
    <t>Обеспечение реализации муниципальной программы "Управление муниципальными финансами Великоустюгского муниципального района на 2016-2020 годы"</t>
  </si>
  <si>
    <t>18 0 03 00000</t>
  </si>
  <si>
    <t>Обеспечение деятельности финансового управления как исполнителя Программы</t>
  </si>
  <si>
    <t>18 0 03 00010</t>
  </si>
  <si>
    <t>18 0 03 72210</t>
  </si>
  <si>
    <t>67 0 00 00000</t>
  </si>
  <si>
    <t>67 0 00 05000</t>
  </si>
  <si>
    <t>08 0 00 00000</t>
  </si>
  <si>
    <t>08 0 01 00000</t>
  </si>
  <si>
    <t>08 0 01 00010</t>
  </si>
  <si>
    <t>08 0 01 00020</t>
  </si>
  <si>
    <t>08 0 02 00000</t>
  </si>
  <si>
    <t>08 0 02 00010</t>
  </si>
  <si>
    <t>08 0 03 00000</t>
  </si>
  <si>
    <t>08 0 03 00010</t>
  </si>
  <si>
    <t>16 0 00 00000</t>
  </si>
  <si>
    <t>16 0 00 00010</t>
  </si>
  <si>
    <t>16 0 00 00030</t>
  </si>
  <si>
    <t>90 0 09 00000</t>
  </si>
  <si>
    <t>90 0 09 03000</t>
  </si>
  <si>
    <t>10 0 00 00000</t>
  </si>
  <si>
    <t>10 0 00 00010</t>
  </si>
  <si>
    <t>10 0 00 00020</t>
  </si>
  <si>
    <t>10 0 00 00030</t>
  </si>
  <si>
    <t>99 0 00 00000</t>
  </si>
  <si>
    <t>Управление муниципальным долгом района на 2016-2020 годы</t>
  </si>
  <si>
    <t>18 0 02 00000</t>
  </si>
  <si>
    <t>Обеспечение своевременного и полного исполнения обязательств района по муниципальным заимствованиям в виде бюджетных кредитов из областного бюджета в соответствии с соглашениями, заключёнными с Департаментом финансов Вологодской области</t>
  </si>
  <si>
    <t>18 0 02 00010</t>
  </si>
  <si>
    <t>Поддержание устойчивого исполнения местных бюджетов и повышение качества управления муниципальными финансами на 2016-2020 годы</t>
  </si>
  <si>
    <t>18 0 01 00000</t>
  </si>
  <si>
    <t>Выравнивание бюджетной обеспеченности муниципальных образований района</t>
  </si>
  <si>
    <t>18 0 01 00010</t>
  </si>
  <si>
    <t>18 0 01 72220</t>
  </si>
  <si>
    <t>18 0 01 00020</t>
  </si>
  <si>
    <t>06 0 00 00000</t>
  </si>
  <si>
    <t>Субвенции на 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</si>
  <si>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82 0 00 00000</t>
  </si>
  <si>
    <t>82 0 00 99020</t>
  </si>
  <si>
    <t>05 0 00 00000</t>
  </si>
  <si>
    <t>05 0 01 00000</t>
  </si>
  <si>
    <t>05 0 02 00000</t>
  </si>
  <si>
    <t xml:space="preserve"> 01 0 00 00000 </t>
  </si>
  <si>
    <t>01 0 01 00000</t>
  </si>
  <si>
    <t>01 0 01 00010</t>
  </si>
  <si>
    <t>01 0 01 00020</t>
  </si>
  <si>
    <t>01 0 01 00030</t>
  </si>
  <si>
    <t>01 0 01 00040</t>
  </si>
  <si>
    <t>01 0 01 00050</t>
  </si>
  <si>
    <t>01 0 01 72010</t>
  </si>
  <si>
    <t>01 0 01 72020</t>
  </si>
  <si>
    <t>Субвенции на обеспечение дошкольного образования и общеобразовательного процесса в муниципальных образовательных организациях области</t>
  </si>
  <si>
    <t xml:space="preserve">Субвенции на 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</si>
  <si>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01 0 00 00000</t>
  </si>
  <si>
    <t>01 0 02 00000</t>
  </si>
  <si>
    <t>01 0 02 00010</t>
  </si>
  <si>
    <t>01 0 02 00020</t>
  </si>
  <si>
    <t>01 0 02 00030</t>
  </si>
  <si>
    <t>01 0 02 00040</t>
  </si>
  <si>
    <t>01 0 02 00050</t>
  </si>
  <si>
    <t>01 0 02 00060</t>
  </si>
  <si>
    <t>01 0 02 72010</t>
  </si>
  <si>
    <t>01 0 02 72020</t>
  </si>
  <si>
    <t>91 0 00 00000</t>
  </si>
  <si>
    <t>91 1 00 00000</t>
  </si>
  <si>
    <t>91 1 13 00000</t>
  </si>
  <si>
    <t>91 1 13 72020</t>
  </si>
  <si>
    <t>Государственная программа "Развитие образования Вологодской области на 2013-2020 годы"</t>
  </si>
  <si>
    <t>01 0 02 00070</t>
  </si>
  <si>
    <t>91 2 00 00000</t>
  </si>
  <si>
    <t>91 2 09 00000</t>
  </si>
  <si>
    <t>91 2 09 72020</t>
  </si>
  <si>
    <t>Основное мероприятие "Создание эффективной системы  кадрового обеспечения региональной системы профессионального образования"</t>
  </si>
  <si>
    <t xml:space="preserve">Субвенции на 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</si>
  <si>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01 0 03 00000</t>
  </si>
  <si>
    <t>01 0 03 00020</t>
  </si>
  <si>
    <t>01 0 03 00030</t>
  </si>
  <si>
    <t>01 0 03 00040</t>
  </si>
  <si>
    <t>07 0 00 00000</t>
  </si>
  <si>
    <t>07 0 01 00000</t>
  </si>
  <si>
    <t>07 0 01 71060</t>
  </si>
  <si>
    <t>07 0 01 00050</t>
  </si>
  <si>
    <t>07 0 01 00020</t>
  </si>
  <si>
    <t>07 0 01 00040</t>
  </si>
  <si>
    <t>07 0 02 00000</t>
  </si>
  <si>
    <t>07 0 02 00010</t>
  </si>
  <si>
    <t>07 0 01 00010</t>
  </si>
  <si>
    <t>07 0 03 00000</t>
  </si>
  <si>
    <t>07 0 03 00010</t>
  </si>
  <si>
    <t>07 0 03 00020</t>
  </si>
  <si>
    <t>90 0 01 00000</t>
  </si>
  <si>
    <t>90 0 01 01000</t>
  </si>
  <si>
    <t>90 0 06 01000</t>
  </si>
  <si>
    <t>90 0 02 00000</t>
  </si>
  <si>
    <t>90 0 02 01000</t>
  </si>
  <si>
    <t>14 0 00 00000</t>
  </si>
  <si>
    <t>90 0 01 02000</t>
  </si>
  <si>
    <t>90  0 01 02000</t>
  </si>
  <si>
    <t>04 0 00 00000</t>
  </si>
  <si>
    <t>04 0 00 00010</t>
  </si>
  <si>
    <t>15 0 00 00000</t>
  </si>
  <si>
    <t>15 0 01 S3230</t>
  </si>
  <si>
    <t>15 0 01 73230</t>
  </si>
  <si>
    <t>17 0 00 00000</t>
  </si>
  <si>
    <t>17 0 03 L0182</t>
  </si>
  <si>
    <t>17 0 03 00000</t>
  </si>
  <si>
    <t xml:space="preserve">Мероприятия по обеспечению объектами инженерной инфраструктуры на территории сельских поселений муниципального района </t>
  </si>
  <si>
    <t>15 0 01 00000</t>
  </si>
  <si>
    <t>98  0 00 00000</t>
  </si>
  <si>
    <t>Государственная программа "Охрана окружающей среды, воспроизводство и рациональное использование природных ресурсов на 2013 - 2020 годы"</t>
  </si>
  <si>
    <t>Основное мероприятие "Осуществление отдельных государственных полномочий по отлову и содержанию безнадзорных животных на территории области"</t>
  </si>
  <si>
    <t>98 2 00 00000</t>
  </si>
  <si>
    <t>98 2 04 00000</t>
  </si>
  <si>
    <t>98 2 04 72230</t>
  </si>
  <si>
    <t>Субвенции на 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</si>
  <si>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 xml:space="preserve">Мероприятия по обеспечению объектами социальной инфраструктуры на территории сельских поселений муниципального района </t>
  </si>
  <si>
    <t>17 0 02 00000</t>
  </si>
  <si>
    <t>17 0 02 L0182</t>
  </si>
  <si>
    <t xml:space="preserve">17 0 01 00000 </t>
  </si>
  <si>
    <t>Мероприятия по обеспечению жильём граждан, проживающих в сельских поселениях муниципального района, в том числе молодых семей и молодых специалистов</t>
  </si>
  <si>
    <t>Строительство (приобретение) жилья для граждан, проживающих в сельских поселениях  муниципального района</t>
  </si>
  <si>
    <t xml:space="preserve">17 0 01 L0181 </t>
  </si>
  <si>
    <t>17 0 01 L0181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</si>
  <si>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</si>
  <si>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</si>
  <si>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15 0  01 71350</t>
  </si>
  <si>
    <t>15 0 01 71350</t>
  </si>
  <si>
    <t>Создание новых объектов показа и новых туристских маршрутов</t>
  </si>
  <si>
    <t>04 0 00 00020</t>
  </si>
  <si>
    <t>04 0 00 00040</t>
  </si>
  <si>
    <t>09 0 00 00000</t>
  </si>
  <si>
    <t>09 0 01 00000</t>
  </si>
  <si>
    <t>09 0 01 L0200</t>
  </si>
  <si>
    <t>Субсидии на обеспечение жильем молодых семей</t>
  </si>
  <si>
    <t>02 0 00 00000</t>
  </si>
  <si>
    <t>02 0 03 00010</t>
  </si>
  <si>
    <t>02 0 03 00020</t>
  </si>
  <si>
    <t>02 0 03 00030</t>
  </si>
  <si>
    <t>02 0 03 00050</t>
  </si>
  <si>
    <t>90 0 06 02060</t>
  </si>
  <si>
    <t>Выплаты стипендии и оплата прохождения подготовки по второй специальности</t>
  </si>
  <si>
    <t xml:space="preserve">Единовременные выплаты </t>
  </si>
  <si>
    <t>Обеспечение жильём</t>
  </si>
  <si>
    <t>90 0  06 00000</t>
  </si>
  <si>
    <t>90 0 06 01050</t>
  </si>
  <si>
    <t>Межбюджетные трансферты на приобретение объектов коммунального комплекса в муниципальную собственность</t>
  </si>
  <si>
    <t>15 0 01 00020</t>
  </si>
  <si>
    <t>90 0 06 01060</t>
  </si>
  <si>
    <t>Межбюджетные трансферты на выполнение полномочий по организации в границах поселений электро-, тепло- , газо-, и водоснабжения населения, водоотведения, снабжения населения топливом</t>
  </si>
  <si>
    <t>90 0 03 00000</t>
  </si>
  <si>
    <t>90 0 03 01000</t>
  </si>
  <si>
    <t>90 0 09 03010</t>
  </si>
  <si>
    <t>13 0 00 00000</t>
  </si>
  <si>
    <t>13 0 01 00000</t>
  </si>
  <si>
    <t>13 0 03 00000</t>
  </si>
  <si>
    <t>90 0 09 03020</t>
  </si>
  <si>
    <t>03 0 00 00010</t>
  </si>
  <si>
    <t>02 0 02 00040</t>
  </si>
  <si>
    <t>02 0 02 00000</t>
  </si>
  <si>
    <t>82 0 00 99030</t>
  </si>
  <si>
    <t>06 0 01 72190</t>
  </si>
  <si>
    <t>06 0 01 00000</t>
  </si>
  <si>
    <t>06 0 02 72190</t>
  </si>
  <si>
    <t>06 0 02 00000</t>
  </si>
  <si>
    <t>06 0 03 00000</t>
  </si>
  <si>
    <t>06 0 03 72190</t>
  </si>
  <si>
    <t>07 0 01 S1060</t>
  </si>
  <si>
    <t>02 0 01 00000</t>
  </si>
  <si>
    <t>02 0 01 00010</t>
  </si>
  <si>
    <t>02 0 01 00020</t>
  </si>
  <si>
    <t>02 0 01 00050</t>
  </si>
  <si>
    <t>15 0 01 00010</t>
  </si>
  <si>
    <t>Муниципальная программа "Обеспечение жильем молодых семей Великоустюгского муниципального района" на 2015-2020 год"</t>
  </si>
  <si>
    <t>Государственная программа "Обеспечение населения Вологодской области доступным жильем и формирование комфортной среды проживания на 2014-2020 годы"</t>
  </si>
  <si>
    <t>Муниципальная  программа  "Развитие  сети автомобильных  дорог общего пользования местного значения Великоустюгского муниципального района и поселений на 2016-2018 годы</t>
  </si>
  <si>
    <t>Резерв материальных ресурсов для ликвидации последствий чрезвычайных ситуаций природного и техногенного характера</t>
  </si>
  <si>
    <t>Мероприятия по предупреждению и ликвидации последствий чрезвычайных ситуаций природного и техногенного характера, создание резерва материальных ресурсов</t>
  </si>
  <si>
    <t>Субвенции на 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</si>
  <si>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>01 0 03 00010</t>
  </si>
  <si>
    <t>Муниципальная  программа "Развитие физической культуры и спорта в Великоустюгском муниципальном районе на 2016-2018 годы"</t>
  </si>
  <si>
    <t>03 0 00 00000</t>
  </si>
  <si>
    <t>03 0 00 00030</t>
  </si>
  <si>
    <t>03 0 00 00040</t>
  </si>
  <si>
    <t>03 0 00 00050</t>
  </si>
  <si>
    <t>12 0 00 00000</t>
  </si>
  <si>
    <t>12 0 00 00060</t>
  </si>
  <si>
    <t>12 0 00 00050</t>
  </si>
  <si>
    <t>12 0 00 00010</t>
  </si>
  <si>
    <t>12 0 00 00040</t>
  </si>
  <si>
    <t>Комплектование библиотечных фондов, в том числе подписка на периодические издания</t>
  </si>
  <si>
    <t>Обеспечение деятельности подведомственного учреждения</t>
  </si>
  <si>
    <t>Финансовое обеспечение муниципальных заданий, культурных мероприятий</t>
  </si>
  <si>
    <t>Финансовое обеспечение муниципальных заданий</t>
  </si>
  <si>
    <t>90 0 06 02000</t>
  </si>
  <si>
    <t>90 0 06 02030</t>
  </si>
  <si>
    <t>90 0 06 02040</t>
  </si>
  <si>
    <t>90 0 06 02080</t>
  </si>
  <si>
    <t>90 0 06 02020</t>
  </si>
  <si>
    <t>97 0 00 00000</t>
  </si>
  <si>
    <t>97 2 00 00000</t>
  </si>
  <si>
    <t>97 2 02 71300</t>
  </si>
  <si>
    <t>Государственная программа "Развитие транспортной системы Вологодской области на 2014-2020 годы"</t>
  </si>
  <si>
    <t>Подпрограмма "Транспортное обслуживание населения"</t>
  </si>
  <si>
    <t>Субсидии на обеспечение транспортного обслуживания населения внутренним водным транспортом</t>
  </si>
  <si>
    <t>02 0 03 00000</t>
  </si>
  <si>
    <t xml:space="preserve">Муниципальная программа  «Устойчивое развитие сельских территорий Великоустюгского муниципального района на 2014-2017 годы и на период до 2020 года»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</si>
  <si>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2017 год.</t>
  </si>
  <si>
    <t>Субсидии бюджетным  учреждениям</t>
  </si>
  <si>
    <t>08 0 03 72250</t>
  </si>
  <si>
    <t>08 0 04 00000</t>
  </si>
  <si>
    <t>08 0 04 00010</t>
  </si>
  <si>
    <t>08 0 04 00020</t>
  </si>
  <si>
    <t>Обеспечение реализации муниципальной программы</t>
  </si>
  <si>
    <t>Хозяйственное обслуживание аппарата управления</t>
  </si>
  <si>
    <t>Обеспечение деятельности аппарата управления администрации района</t>
  </si>
  <si>
    <t>08 0 04 72060</t>
  </si>
  <si>
    <t>08 0 04 72140</t>
  </si>
  <si>
    <t>08 0 04 72180</t>
  </si>
  <si>
    <t>08 0 04 72200</t>
  </si>
  <si>
    <t>Муниципальная программа " Основные направления кадровой политики в Великоустюгском муниципальном районе на 2017-2019 годы"</t>
  </si>
  <si>
    <t>Муниципальная программа "Основные направления кадровой политики в Великоустюгском муниципальном районе на 2017-2019 годы"</t>
  </si>
  <si>
    <t>Муниципальная программа "Совершенствование муниципального управления в Великоустюгском муниципальном районе в 2017-2019 годах"</t>
  </si>
  <si>
    <t>Совершенствование системы и правовое регулирование служебной деятельности работников</t>
  </si>
  <si>
    <t>Совершенствование организационных механизмов профессиональной служебной деятельности работников</t>
  </si>
  <si>
    <t>Обеспечение гарантий для служащих</t>
  </si>
  <si>
    <t xml:space="preserve">Развитие системы подготовки кадров </t>
  </si>
  <si>
    <t>Повышение доступности муниципальных услуг</t>
  </si>
  <si>
    <t>Совершенствование предоставления муниципальных услуг</t>
  </si>
  <si>
    <t>90 0 05 00000</t>
  </si>
  <si>
    <t>90 0 05 01000</t>
  </si>
  <si>
    <t>Обеспечение публичных нормативных обязательств Великоустюгского муниципального района</t>
  </si>
  <si>
    <t>16 0 00 00020</t>
  </si>
  <si>
    <t>Развитие системы профориентационной работы с молодёжью</t>
  </si>
  <si>
    <t>02 0 01 00030</t>
  </si>
  <si>
    <t>Информационно-просветительские мероприятия, в том числе повышение квалификации кадрового состава</t>
  </si>
  <si>
    <t>Информационное обеспечение развития физической культуры</t>
  </si>
  <si>
    <t>12 0 00 00020</t>
  </si>
  <si>
    <t>12 0 00 00030</t>
  </si>
  <si>
    <t>12 0 00 00070</t>
  </si>
  <si>
    <t>Материально-техническое обеспечение физического воспитания и развития физической культуры и спорта</t>
  </si>
  <si>
    <t>97 2 02 00000</t>
  </si>
  <si>
    <t>Основное мероприятие "Создание безопасных условий при перевозке пассажиров водным транспортом"</t>
  </si>
  <si>
    <t>96 0 00 00000</t>
  </si>
  <si>
    <t>96 1 00 00000</t>
  </si>
  <si>
    <t>96 1 08 00000</t>
  </si>
  <si>
    <t>96 1 08 71400</t>
  </si>
  <si>
    <t>Государственная программа "Развитие агропромышленного комплекса и потребительского рынка Вологодской области на 2013-2020 годы"</t>
  </si>
  <si>
    <t>Подпрограмма  "Развитие подотрасли растениеводства Вологодской области на 2013-2020 годы"</t>
  </si>
  <si>
    <t>Основное мероприятие "Предотвращение распространения сорного растения борщевик Сосновского"</t>
  </si>
  <si>
    <t>99 1 00 00000</t>
  </si>
  <si>
    <t>Подпрограмма "Стимулирование развития жилищного строительства"</t>
  </si>
  <si>
    <t>99 1 03 00000</t>
  </si>
  <si>
    <t>Основное мероприятие "Оказание государственной поддержки отдельным категориям граждан на приобретение жилья в соответствии с федеральным и (или) областным законодательством"</t>
  </si>
  <si>
    <t>99 1 03 51340</t>
  </si>
  <si>
    <t>99 1 03 51350</t>
  </si>
  <si>
    <t xml:space="preserve">Муниципальная  программа  по переселению граждан из аварийного жилищного фонда в муниципальных образованиях Великоустюгского муниципального района </t>
  </si>
  <si>
    <t>14 4 00 00000</t>
  </si>
  <si>
    <t>Муниципальная программа "Переселение граждан их аварийного жилищного фонда в муниципальных образованиях Великоустюгского муниципального района на 2016-2017 годы"</t>
  </si>
  <si>
    <t>14 4 00 09502</t>
  </si>
  <si>
    <t>14 4 00 09602</t>
  </si>
  <si>
    <t>14 4 00 S9602</t>
  </si>
  <si>
    <t>Обеспечение мероприятий по переселению граждан из аварийного жилищного фонда за счет средств районного  бюджета</t>
  </si>
  <si>
    <t>Дорожная деятельность в отношении автомобильных дорог общего пользования  местного значения</t>
  </si>
  <si>
    <t>15 0  01 S1350</t>
  </si>
  <si>
    <t>15 0 01 S1350</t>
  </si>
  <si>
    <t>Капитальный ремонт, ремонт и содержание автомобильных дорог  общего пользования местного значения</t>
  </si>
  <si>
    <t>Межбюджетные трансферты, передаваемые в бюджеты  городских (сельских) поселений за счет средств дорожного фонда района</t>
  </si>
  <si>
    <t>Капитальный ремонт, ремонт и содержание  автомобильных дорог общего пользования местного значения за счет бюджетных ассигнований Дорожного фонда Вологодской области</t>
  </si>
  <si>
    <t>Обеспечение софинансирования мероприятий по строительству, реконструкции объектов социальной и коммунальной инфраструктуры</t>
  </si>
  <si>
    <t>Строительство, реконструкция 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инфраструктур" 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</si>
  <si>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>Муниципальная программа «Развитие малого и среднего предпринимательства в Великоустюгском муниципальном районе на 2016-2018 годы»</t>
  </si>
  <si>
    <t>19 0 00 00000</t>
  </si>
  <si>
    <t>Оказание имущественной и финансовой поддержки субъектам малого и среднего предпринимательства</t>
  </si>
  <si>
    <t>Предоставление субсидий на возмещение убытков по перевозке пассажиров автомобильным транспортом по социально-значимым маршрутам</t>
  </si>
  <si>
    <t>19 0 02 00000</t>
  </si>
  <si>
    <t>19 0 02 00010</t>
  </si>
  <si>
    <t>Предоставление субсидий на возмещение убытков по перевозке пассажиров речным транспортом на внутрирайонных речных маршрутах</t>
  </si>
  <si>
    <t>19 0 02 00020</t>
  </si>
  <si>
    <t>90 0 02 S1300</t>
  </si>
  <si>
    <t>Мероприятия по обеспечению транспортного обслуживания населения внутренним водным транспортом</t>
  </si>
  <si>
    <t>90 9 00 02000</t>
  </si>
  <si>
    <t>90 9 00 00000</t>
  </si>
  <si>
    <t>90 0 01 03000</t>
  </si>
  <si>
    <t>90  0 01 03000</t>
  </si>
  <si>
    <t>Капитальный ремонт муниципального жилищного фонда, расположенного на территории сельских поселений</t>
  </si>
  <si>
    <t>Обеспечение софинансирования мероприятий по капитальному ремонту, ремонту и содержанию автомобильных дорог общего пользования местного значения</t>
  </si>
  <si>
    <t>96 1 08 S1400</t>
  </si>
  <si>
    <t>Обеспечение софинансирования по проведению мероприятий по предотвращению распространения сорного растения борщевик Сосновского</t>
  </si>
  <si>
    <t>90 0 06 02090</t>
  </si>
  <si>
    <t>Межбюджетные трансферты на выполнение полномочий по осуществлению внутреннего муниципального финансового контроля</t>
  </si>
  <si>
    <t>90 0 06 02050</t>
  </si>
  <si>
    <t>Межбюджетные трансферты на выполнение полномочий по организации благоустройства территории муниципального образования "Город Великий Устюг" и дорожной деятельности в отношении улицы Набережная в городе Великий Устюг</t>
  </si>
  <si>
    <t>90 0 06 02100</t>
  </si>
  <si>
    <t>Межбюджетные трансферты на выполнение полномочий по организации и осуществлению мероприятий по защите населения и территории от чрезвычайных ситуаций природного и техногенного характера, гражданской обороне</t>
  </si>
  <si>
    <t>81 0 02 03000</t>
  </si>
  <si>
    <t>81 0 02 04000</t>
  </si>
  <si>
    <t>81 0 02 05000</t>
  </si>
  <si>
    <t>81 0 02 06000</t>
  </si>
  <si>
    <t>Выплаты почётным гражданам Великоустюгского района в соответствии с Положением Великоустюгской Думы</t>
  </si>
  <si>
    <t>Сумма</t>
  </si>
  <si>
    <t>Подготовка и участие сборных команд района (детских и взрослых) в чемпионатах и первенствах Вологодской области, иных соревнованиях областного, межрегионального и российского уровней</t>
  </si>
  <si>
    <t>Расходы на проведение мероприятий по предотвращению распространения сорного растения борщевик Сосновского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</si>
  <si>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</si>
  <si>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Содержание казённого учреждения</t>
  </si>
  <si>
    <t>06 0 02 00010</t>
  </si>
  <si>
    <t>Межбюджетные трансферты на выполнение полномочий, предусмотренных жилищным законодательством в части согласования переустройства и перепланировки жилых помещений и (или) принятия решений о переводе жилых помещений в нежилые и нежилых помещений в жилые</t>
  </si>
  <si>
    <t>Обеспечение мероприятий по переселению граждан из аварийного жилищного фонда за счет средств областного бюджета</t>
  </si>
  <si>
    <t>Муниципальная  программа "Создание условий для улучшения кадровой ситуации в бюджетных учреждениях здравоохранения Великоустюгского муниципального района на 2016-2020  годы"</t>
  </si>
  <si>
    <t>Организация и кадровое обеспечение</t>
  </si>
  <si>
    <t xml:space="preserve">Строительство фельдшерско-акушерских пунктов и офисов врачей общей практики </t>
  </si>
  <si>
    <t>Основное мероприятие "Обеспечение предоставления органами местного самоуправления мер социальной поддержки отдельным категориям граждан в целях реализации права на образование"</t>
  </si>
  <si>
    <t>Подпрограмма "Развитие общего и дополнительного образования детей"</t>
  </si>
  <si>
    <t>Расходы на выплаты персоналу казённых учреждений</t>
  </si>
  <si>
    <t>Дополнительное образование детей</t>
  </si>
  <si>
    <t>Общее и дополнительное образование</t>
  </si>
  <si>
    <t>Молодежная политика</t>
  </si>
  <si>
    <t xml:space="preserve">                                                                                               Приложение 7                                                                                                                                                                                                                                                             к решению  Великоустюгской Думы                                                                                                                                                от 09.12.2016 года  № 92                                                                                                                                                                                            "О районном бюджете на 2017 год                                 и плановый период 2018 и 2019 годов"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</si>
</sst>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0.0%"/>
    <numFmt numFmtId="177" formatCode="_-* #,##0.000&quot;р.&quot;_-;\-* #,##0.000&quot;р.&quot;_-;_-* &quot;-&quot;??&quot;р.&quot;_-;_-@_-"/>
    <numFmt numFmtId="178" formatCode="_-* #,##0.0&quot;р.&quot;_-;\-* #,##0.0&quot;р.&quot;_-;_-* &quot;-&quot;??&quot;р.&quot;_-;_-@_-"/>
    <numFmt numFmtId="179" formatCode="_-* #,##0&quot;р.&quot;_-;\-* #,##0&quot;р.&quot;_-;_-* &quot;-&quot;??&quot;р.&quot;_-;_-@_-"/>
    <numFmt numFmtId="180" formatCode="0.0"/>
    <numFmt numFmtId="181" formatCode="0.000"/>
    <numFmt numFmtId="182" formatCode="0.0000"/>
    <numFmt numFmtId="183" formatCode="0.0_)"/>
    <numFmt numFmtId="184" formatCode="0.00_)"/>
    <numFmt numFmtId="185" formatCode="0_)"/>
    <numFmt numFmtId="186" formatCode="0.00000"/>
    <numFmt numFmtId="187" formatCode="#,##0.00&quot;р.&quot;"/>
    <numFmt numFmtId="188" formatCode="#,##0.0"/>
    <numFmt numFmtId="189" formatCode="000000"/>
    <numFmt numFmtId="190" formatCode="[$-FC19]d\ mmmm\ yyyy\ &quot;г.&quot;"/>
    <numFmt numFmtId="191" formatCode="[$-419]d\ mmm;@"/>
    <numFmt numFmtId="192" formatCode="000"/>
    <numFmt numFmtId="193" formatCode="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_ ;\-#,##0.00\ "/>
    <numFmt numFmtId="199" formatCode="_-* #,##0.0_р_._-;\-* #,##0.0_р_._-;_-* &quot;-&quot;?_р_._-;_-@_-"/>
    <numFmt numFmtId="200" formatCode="_-* #,##0.0&quot;р.&quot;_-;\-* #,##0.0&quot;р.&quot;_-;_-* &quot;-&quot;?&quot;р.&quot;_-;_-@_-"/>
    <numFmt numFmtId="201" formatCode="#,##0.0_р_.;\-#,##0.0_р_."/>
    <numFmt numFmtId="202" formatCode="0000"/>
    <numFmt numFmtId="203" formatCode="0000.0"/>
    <numFmt numFmtId="204" formatCode="#,##0.0_р_."/>
    <numFmt numFmtId="205" formatCode="#,##0.0&quot;р.&quot;"/>
  </numFmts>
  <fonts count="77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53"/>
      <name val="Times New Roman"/>
      <family val="1"/>
    </font>
    <font>
      <sz val="12"/>
      <color indexed="30"/>
      <name val="Times New Roman"/>
      <family val="1"/>
    </font>
    <font>
      <sz val="12"/>
      <color indexed="17"/>
      <name val="Times New Roman"/>
      <family val="1"/>
    </font>
    <font>
      <sz val="12"/>
      <color indexed="62"/>
      <name val="Times New Roman"/>
      <family val="1"/>
    </font>
    <font>
      <b/>
      <sz val="12"/>
      <color indexed="17"/>
      <name val="Times New Roman"/>
      <family val="1"/>
    </font>
    <font>
      <i/>
      <sz val="12"/>
      <color indexed="30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53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C00000"/>
      <name val="Times New Roman"/>
      <family val="1"/>
    </font>
    <font>
      <sz val="12"/>
      <color theme="9" tint="-0.24997000396251678"/>
      <name val="Times New Roman"/>
      <family val="1"/>
    </font>
    <font>
      <sz val="12"/>
      <color rgb="FF0070C0"/>
      <name val="Times New Roman"/>
      <family val="1"/>
    </font>
    <font>
      <sz val="12"/>
      <color rgb="FF00B050"/>
      <name val="Times New Roman"/>
      <family val="1"/>
    </font>
    <font>
      <sz val="12"/>
      <color rgb="FF7030A0"/>
      <name val="Times New Roman"/>
      <family val="1"/>
    </font>
    <font>
      <b/>
      <sz val="12"/>
      <color rgb="FF00B05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0070C0"/>
      <name val="Times New Roman"/>
      <family val="1"/>
    </font>
    <font>
      <i/>
      <sz val="12"/>
      <color rgb="FFC00000"/>
      <name val="Times New Roman"/>
      <family val="1"/>
    </font>
    <font>
      <i/>
      <sz val="12"/>
      <color rgb="FF7030A0"/>
      <name val="Times New Roman"/>
      <family val="1"/>
    </font>
    <font>
      <b/>
      <sz val="12"/>
      <color rgb="FF7030A0"/>
      <name val="Times New Roman"/>
      <family val="1"/>
    </font>
    <font>
      <b/>
      <sz val="12"/>
      <color theme="9" tint="-0.24997000396251678"/>
      <name val="Times New Roman"/>
      <family val="1"/>
    </font>
    <font>
      <b/>
      <sz val="12"/>
      <color rgb="FF0070C0"/>
      <name val="Times New Roman"/>
      <family val="1"/>
    </font>
    <font>
      <b/>
      <sz val="12"/>
      <color rgb="FFC0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7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2" applyNumberFormat="0" applyAlignment="0" applyProtection="0"/>
    <xf numFmtId="0" fontId="48" fillId="27" borderId="3" applyNumberFormat="0" applyAlignment="0" applyProtection="0"/>
    <xf numFmtId="0" fontId="49" fillId="27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8" borderId="8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  <xf numFmtId="0" fontId="1" fillId="0" borderId="0">
      <alignment/>
      <protection locked="0"/>
    </xf>
  </cellStyleXfs>
  <cellXfs count="114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65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0" xfId="61" applyNumberFormat="1" applyFont="1" applyFill="1" applyBorder="1" applyAlignment="1" applyProtection="1">
      <alignment horizontal="right"/>
      <protection hidden="1"/>
    </xf>
    <xf numFmtId="49" fontId="11" fillId="0" borderId="11" xfId="0" applyNumberFormat="1" applyFont="1" applyFill="1" applyBorder="1" applyAlignment="1">
      <alignment horizontal="center"/>
    </xf>
    <xf numFmtId="49" fontId="11" fillId="0" borderId="11" xfId="40" applyNumberFormat="1" applyFont="1" applyFill="1" applyBorder="1" applyAlignment="1">
      <alignment horizontal="center"/>
      <protection/>
    </xf>
    <xf numFmtId="49" fontId="12" fillId="0" borderId="12" xfId="0" applyNumberFormat="1" applyFont="1" applyFill="1" applyBorder="1" applyAlignment="1">
      <alignment/>
    </xf>
    <xf numFmtId="49" fontId="12" fillId="0" borderId="12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11" fillId="0" borderId="13" xfId="40" applyNumberFormat="1" applyFont="1" applyFill="1" applyBorder="1" applyAlignment="1">
      <alignment horizontal="center"/>
      <protection/>
    </xf>
    <xf numFmtId="49" fontId="11" fillId="0" borderId="14" xfId="40" applyNumberFormat="1" applyFont="1" applyFill="1" applyBorder="1" applyAlignment="1">
      <alignment horizontal="center"/>
      <protection/>
    </xf>
    <xf numFmtId="49" fontId="12" fillId="0" borderId="15" xfId="0" applyNumberFormat="1" applyFont="1" applyFill="1" applyBorder="1" applyAlignment="1">
      <alignment/>
    </xf>
    <xf numFmtId="49" fontId="12" fillId="0" borderId="16" xfId="0" applyNumberFormat="1" applyFont="1" applyFill="1" applyBorder="1" applyAlignment="1">
      <alignment horizontal="center"/>
    </xf>
    <xf numFmtId="0" fontId="66" fillId="0" borderId="0" xfId="0" applyFont="1" applyFill="1" applyBorder="1" applyAlignment="1">
      <alignment/>
    </xf>
    <xf numFmtId="0" fontId="71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2" fontId="65" fillId="0" borderId="0" xfId="0" applyNumberFormat="1" applyFont="1" applyFill="1" applyAlignment="1">
      <alignment horizontal="right"/>
    </xf>
    <xf numFmtId="2" fontId="11" fillId="0" borderId="13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2" fontId="64" fillId="0" borderId="0" xfId="0" applyNumberFormat="1" applyFont="1" applyFill="1" applyAlignment="1">
      <alignment horizontal="right"/>
    </xf>
    <xf numFmtId="2" fontId="62" fillId="0" borderId="0" xfId="0" applyNumberFormat="1" applyFont="1" applyFill="1" applyAlignment="1">
      <alignment horizontal="right"/>
    </xf>
    <xf numFmtId="2" fontId="66" fillId="0" borderId="0" xfId="0" applyNumberFormat="1" applyFont="1" applyFill="1" applyAlignment="1">
      <alignment horizontal="right"/>
    </xf>
    <xf numFmtId="0" fontId="11" fillId="0" borderId="11" xfId="0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11" fillId="0" borderId="11" xfId="0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0" fontId="11" fillId="0" borderId="14" xfId="0" applyNumberFormat="1" applyFont="1" applyFill="1" applyBorder="1" applyAlignment="1">
      <alignment horizontal="center" vertical="center"/>
    </xf>
    <xf numFmtId="49" fontId="12" fillId="0" borderId="13" xfId="40" applyNumberFormat="1" applyFont="1" applyFill="1" applyBorder="1" applyAlignment="1">
      <alignment horizontal="center"/>
      <protection/>
    </xf>
    <xf numFmtId="49" fontId="12" fillId="0" borderId="11" xfId="40" applyNumberFormat="1" applyFont="1" applyFill="1" applyBorder="1" applyAlignment="1">
      <alignment horizontal="center"/>
      <protection/>
    </xf>
    <xf numFmtId="49" fontId="12" fillId="0" borderId="14" xfId="40" applyNumberFormat="1" applyFont="1" applyFill="1" applyBorder="1" applyAlignment="1">
      <alignment horizontal="center"/>
      <protection/>
    </xf>
    <xf numFmtId="49" fontId="11" fillId="0" borderId="20" xfId="40" applyNumberFormat="1" applyFont="1" applyFill="1" applyBorder="1" applyAlignment="1">
      <alignment horizontal="center"/>
      <protection/>
    </xf>
    <xf numFmtId="49" fontId="11" fillId="0" borderId="21" xfId="40" applyNumberFormat="1" applyFont="1" applyFill="1" applyBorder="1" applyAlignment="1">
      <alignment horizontal="center"/>
      <protection/>
    </xf>
    <xf numFmtId="49" fontId="11" fillId="0" borderId="22" xfId="40" applyNumberFormat="1" applyFont="1" applyFill="1" applyBorder="1" applyAlignment="1">
      <alignment horizontal="center"/>
      <protection/>
    </xf>
    <xf numFmtId="49" fontId="12" fillId="0" borderId="23" xfId="0" applyNumberFormat="1" applyFont="1" applyFill="1" applyBorder="1" applyAlignment="1">
      <alignment horizontal="left" vertical="justify" wrapText="1"/>
    </xf>
    <xf numFmtId="49" fontId="11" fillId="0" borderId="24" xfId="0" applyNumberFormat="1" applyFont="1" applyFill="1" applyBorder="1" applyAlignment="1">
      <alignment horizontal="left" vertical="justify" wrapText="1"/>
    </xf>
    <xf numFmtId="49" fontId="11" fillId="0" borderId="24" xfId="40" applyNumberFormat="1" applyFont="1" applyFill="1" applyBorder="1" applyAlignment="1">
      <alignment horizontal="left" vertical="justify" wrapText="1"/>
      <protection/>
    </xf>
    <xf numFmtId="0" fontId="11" fillId="0" borderId="24" xfId="61" applyNumberFormat="1" applyFont="1" applyFill="1" applyBorder="1" applyAlignment="1" applyProtection="1">
      <alignment horizontal="left" vertical="justify" wrapText="1"/>
      <protection hidden="1"/>
    </xf>
    <xf numFmtId="0" fontId="11" fillId="0" borderId="24" xfId="0" applyFont="1" applyFill="1" applyBorder="1" applyAlignment="1">
      <alignment horizontal="left" vertical="justify" wrapText="1"/>
    </xf>
    <xf numFmtId="0" fontId="11" fillId="0" borderId="24" xfId="40" applyNumberFormat="1" applyFont="1" applyFill="1" applyBorder="1" applyAlignment="1">
      <alignment horizontal="left" vertical="justify" wrapText="1"/>
      <protection/>
    </xf>
    <xf numFmtId="0" fontId="11" fillId="0" borderId="24" xfId="0" applyNumberFormat="1" applyFont="1" applyFill="1" applyBorder="1" applyAlignment="1">
      <alignment horizontal="left" vertical="justify" wrapText="1"/>
    </xf>
    <xf numFmtId="49" fontId="12" fillId="0" borderId="24" xfId="0" applyNumberFormat="1" applyFont="1" applyFill="1" applyBorder="1" applyAlignment="1">
      <alignment horizontal="left" vertical="justify" wrapText="1"/>
    </xf>
    <xf numFmtId="0" fontId="11" fillId="0" borderId="24" xfId="0" applyFont="1" applyFill="1" applyBorder="1" applyAlignment="1">
      <alignment horizontal="left" vertical="justify"/>
    </xf>
    <xf numFmtId="2" fontId="11" fillId="0" borderId="24" xfId="0" applyNumberFormat="1" applyFont="1" applyFill="1" applyBorder="1" applyAlignment="1">
      <alignment horizontal="left" vertical="justify" wrapText="1"/>
    </xf>
    <xf numFmtId="2" fontId="11" fillId="0" borderId="24" xfId="40" applyNumberFormat="1" applyFont="1" applyFill="1" applyBorder="1" applyAlignment="1">
      <alignment horizontal="left" vertical="justify" wrapText="1"/>
      <protection/>
    </xf>
    <xf numFmtId="0" fontId="11" fillId="0" borderId="24" xfId="40" applyFont="1" applyFill="1" applyBorder="1" applyAlignment="1">
      <alignment horizontal="left" vertical="justify" wrapText="1"/>
      <protection/>
    </xf>
    <xf numFmtId="49" fontId="11" fillId="0" borderId="24" xfId="0" applyNumberFormat="1" applyFont="1" applyFill="1" applyBorder="1" applyAlignment="1">
      <alignment horizontal="left" vertical="justify"/>
    </xf>
    <xf numFmtId="49" fontId="11" fillId="0" borderId="25" xfId="40" applyNumberFormat="1" applyFont="1" applyFill="1" applyBorder="1" applyAlignment="1">
      <alignment horizontal="left" vertical="justify" wrapText="1"/>
      <protection/>
    </xf>
    <xf numFmtId="49" fontId="12" fillId="0" borderId="26" xfId="0" applyNumberFormat="1" applyFont="1" applyFill="1" applyBorder="1" applyAlignment="1">
      <alignment horizontal="left" vertical="justify"/>
    </xf>
    <xf numFmtId="0" fontId="12" fillId="0" borderId="24" xfId="61" applyNumberFormat="1" applyFont="1" applyFill="1" applyBorder="1" applyAlignment="1" applyProtection="1">
      <alignment horizontal="left" vertical="justify" wrapText="1"/>
      <protection hidden="1"/>
    </xf>
    <xf numFmtId="0" fontId="11" fillId="0" borderId="24" xfId="62" applyNumberFormat="1" applyFont="1" applyFill="1" applyBorder="1" applyAlignment="1" applyProtection="1">
      <alignment horizontal="left" vertical="justify" wrapText="1"/>
      <protection hidden="1"/>
    </xf>
    <xf numFmtId="188" fontId="13" fillId="0" borderId="27" xfId="0" applyNumberFormat="1" applyFont="1" applyFill="1" applyBorder="1" applyAlignment="1">
      <alignment horizontal="right"/>
    </xf>
    <xf numFmtId="188" fontId="14" fillId="0" borderId="28" xfId="0" applyNumberFormat="1" applyFont="1" applyFill="1" applyBorder="1" applyAlignment="1">
      <alignment horizontal="right"/>
    </xf>
    <xf numFmtId="188" fontId="14" fillId="0" borderId="28" xfId="40" applyNumberFormat="1" applyFont="1" applyFill="1" applyBorder="1">
      <alignment/>
      <protection/>
    </xf>
    <xf numFmtId="188" fontId="14" fillId="0" borderId="28" xfId="40" applyNumberFormat="1" applyFont="1" applyFill="1" applyBorder="1" applyAlignment="1">
      <alignment/>
      <protection/>
    </xf>
    <xf numFmtId="188" fontId="13" fillId="0" borderId="28" xfId="0" applyNumberFormat="1" applyFont="1" applyFill="1" applyBorder="1" applyAlignment="1">
      <alignment horizontal="right"/>
    </xf>
    <xf numFmtId="188" fontId="14" fillId="0" borderId="28" xfId="70" applyNumberFormat="1" applyFont="1" applyFill="1" applyBorder="1" applyAlignment="1">
      <alignment horizontal="right"/>
    </xf>
    <xf numFmtId="188" fontId="14" fillId="0" borderId="28" xfId="40" applyNumberFormat="1" applyFont="1" applyFill="1" applyBorder="1" applyAlignment="1">
      <alignment horizontal="right"/>
      <protection/>
    </xf>
    <xf numFmtId="188" fontId="14" fillId="0" borderId="28" xfId="0" applyNumberFormat="1" applyFont="1" applyFill="1" applyBorder="1" applyAlignment="1">
      <alignment/>
    </xf>
    <xf numFmtId="188" fontId="13" fillId="0" borderId="28" xfId="40" applyNumberFormat="1" applyFont="1" applyFill="1" applyBorder="1">
      <alignment/>
      <protection/>
    </xf>
    <xf numFmtId="188" fontId="14" fillId="0" borderId="28" xfId="0" applyNumberFormat="1" applyFont="1" applyFill="1" applyBorder="1" applyAlignment="1">
      <alignment horizontal="right" wrapText="1"/>
    </xf>
    <xf numFmtId="188" fontId="14" fillId="0" borderId="29" xfId="0" applyNumberFormat="1" applyFont="1" applyFill="1" applyBorder="1" applyAlignment="1">
      <alignment horizontal="right"/>
    </xf>
    <xf numFmtId="188" fontId="13" fillId="0" borderId="30" xfId="0" applyNumberFormat="1" applyFont="1" applyFill="1" applyBorder="1" applyAlignment="1">
      <alignment horizontal="right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11" fillId="0" borderId="35" xfId="0" applyFont="1" applyFill="1" applyBorder="1" applyAlignment="1">
      <alignment horizontal="center" wrapText="1"/>
    </xf>
    <xf numFmtId="0" fontId="11" fillId="0" borderId="36" xfId="0" applyFont="1" applyFill="1" applyBorder="1" applyAlignment="1">
      <alignment horizont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vertical="center"/>
    </xf>
    <xf numFmtId="0" fontId="12" fillId="0" borderId="0" xfId="61" applyNumberFormat="1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 wrapText="1"/>
    </xf>
  </cellXfs>
  <cellStyles count="60">
    <cellStyle name="Normal" xfId="0"/>
    <cellStyle name="”ќђќ‘ћ‚›‰" xfId="15"/>
    <cellStyle name="”љ‘ђћ‚ђќќ›‰" xfId="16"/>
    <cellStyle name="„…ќ…†ќ›‰" xfId="17"/>
    <cellStyle name="„ђ’ђ" xfId="18"/>
    <cellStyle name="‡ђѓћ‹ћ‚ћљ1" xfId="19"/>
    <cellStyle name="‡ђѓћ‹ћ‚ћљ2" xfId="20"/>
    <cellStyle name="’ћѓћ‚›‰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Excel Built-in Normal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 2 2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Џђћ–…ќ’ќ›‰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59"/>
  <sheetViews>
    <sheetView tabSelected="1" view="pageBreakPreview" zoomScale="70" zoomScaleNormal="70" zoomScaleSheetLayoutView="70" zoomScalePageLayoutView="0" workbookViewId="0" topLeftCell="A1">
      <selection activeCell="D2" sqref="D2:F2"/>
    </sheetView>
  </sheetViews>
  <sheetFormatPr defaultColWidth="8.625" defaultRowHeight="12.75"/>
  <cols>
    <col min="1" max="1" width="84.00390625" style="1" customWidth="1"/>
    <col min="2" max="2" width="9.875" style="3" customWidth="1"/>
    <col min="3" max="3" width="7.25390625" style="3" customWidth="1"/>
    <col min="4" max="4" width="18.625" style="10" customWidth="1"/>
    <col min="5" max="5" width="8.00390625" style="2" customWidth="1"/>
    <col min="6" max="6" width="23.25390625" style="1" customWidth="1"/>
    <col min="7" max="16384" width="8.625" style="1" customWidth="1"/>
  </cols>
  <sheetData>
    <row r="2" spans="4:6" ht="107.25" customHeight="1">
      <c r="D2" s="103" t="s">
        <v>528</v>
      </c>
      <c r="E2" s="104"/>
      <c r="F2" s="105"/>
    </row>
    <row r="4" spans="1:6" ht="75" customHeight="1">
      <c r="A4" s="112" t="s">
        <v>418</v>
      </c>
      <c r="B4" s="112"/>
      <c r="C4" s="112"/>
      <c r="D4" s="112"/>
      <c r="E4" s="112"/>
      <c r="F4" s="113"/>
    </row>
    <row r="5" spans="1:6" ht="15" customHeight="1" thickBot="1">
      <c r="A5" s="20"/>
      <c r="B5" s="21"/>
      <c r="C5" s="21"/>
      <c r="D5" s="22"/>
      <c r="E5" s="23"/>
      <c r="F5" s="24" t="s">
        <v>142</v>
      </c>
    </row>
    <row r="6" spans="1:6" s="5" customFormat="1" ht="27" customHeight="1">
      <c r="A6" s="106"/>
      <c r="B6" s="99" t="s">
        <v>143</v>
      </c>
      <c r="C6" s="101" t="s">
        <v>144</v>
      </c>
      <c r="D6" s="101" t="s">
        <v>146</v>
      </c>
      <c r="E6" s="108" t="s">
        <v>145</v>
      </c>
      <c r="F6" s="110" t="s">
        <v>511</v>
      </c>
    </row>
    <row r="7" spans="1:6" s="5" customFormat="1" ht="18" customHeight="1" thickBot="1">
      <c r="A7" s="107"/>
      <c r="B7" s="100"/>
      <c r="C7" s="102"/>
      <c r="D7" s="102"/>
      <c r="E7" s="109"/>
      <c r="F7" s="111"/>
    </row>
    <row r="8" spans="1:6" s="13" customFormat="1" ht="20.25">
      <c r="A8" s="70" t="s">
        <v>36</v>
      </c>
      <c r="B8" s="57" t="s">
        <v>22</v>
      </c>
      <c r="C8" s="58" t="s">
        <v>23</v>
      </c>
      <c r="D8" s="58"/>
      <c r="E8" s="59"/>
      <c r="F8" s="87">
        <f>+F9+F14+F26+F56+F77+F81</f>
        <v>103953.70000000001</v>
      </c>
    </row>
    <row r="9" spans="1:6" s="9" customFormat="1" ht="37.5">
      <c r="A9" s="71" t="s">
        <v>8</v>
      </c>
      <c r="B9" s="29" t="s">
        <v>22</v>
      </c>
      <c r="C9" s="25" t="s">
        <v>28</v>
      </c>
      <c r="D9" s="25"/>
      <c r="E9" s="30"/>
      <c r="F9" s="88">
        <f>SUM(F10)</f>
        <v>1498.5</v>
      </c>
    </row>
    <row r="10" spans="1:6" s="8" customFormat="1" ht="56.25">
      <c r="A10" s="71" t="s">
        <v>18</v>
      </c>
      <c r="B10" s="29" t="s">
        <v>22</v>
      </c>
      <c r="C10" s="25" t="s">
        <v>28</v>
      </c>
      <c r="D10" s="25" t="s">
        <v>204</v>
      </c>
      <c r="E10" s="30"/>
      <c r="F10" s="88">
        <f>SUM(F12)</f>
        <v>1498.5</v>
      </c>
    </row>
    <row r="11" spans="1:6" s="9" customFormat="1" ht="20.25">
      <c r="A11" s="71" t="s">
        <v>106</v>
      </c>
      <c r="B11" s="29" t="s">
        <v>22</v>
      </c>
      <c r="C11" s="25" t="s">
        <v>28</v>
      </c>
      <c r="D11" s="25" t="s">
        <v>205</v>
      </c>
      <c r="E11" s="30" t="s">
        <v>35</v>
      </c>
      <c r="F11" s="88">
        <f>SUM(F12)</f>
        <v>1498.5</v>
      </c>
    </row>
    <row r="12" spans="1:6" s="4" customFormat="1" ht="20.25">
      <c r="A12" s="71" t="s">
        <v>19</v>
      </c>
      <c r="B12" s="29" t="s">
        <v>22</v>
      </c>
      <c r="C12" s="25" t="s">
        <v>28</v>
      </c>
      <c r="D12" s="25" t="s">
        <v>506</v>
      </c>
      <c r="E12" s="30" t="s">
        <v>35</v>
      </c>
      <c r="F12" s="88">
        <f>SUM(F13)</f>
        <v>1498.5</v>
      </c>
    </row>
    <row r="13" spans="1:6" s="11" customFormat="1" ht="37.5">
      <c r="A13" s="73" t="s">
        <v>164</v>
      </c>
      <c r="B13" s="29" t="s">
        <v>22</v>
      </c>
      <c r="C13" s="25" t="s">
        <v>28</v>
      </c>
      <c r="D13" s="25" t="s">
        <v>506</v>
      </c>
      <c r="E13" s="30" t="s">
        <v>165</v>
      </c>
      <c r="F13" s="88">
        <v>1498.5</v>
      </c>
    </row>
    <row r="14" spans="1:6" s="9" customFormat="1" ht="56.25">
      <c r="A14" s="71" t="s">
        <v>9</v>
      </c>
      <c r="B14" s="29" t="s">
        <v>22</v>
      </c>
      <c r="C14" s="25" t="s">
        <v>32</v>
      </c>
      <c r="D14" s="25"/>
      <c r="E14" s="30"/>
      <c r="F14" s="88">
        <f>+F20+F15</f>
        <v>3831</v>
      </c>
    </row>
    <row r="15" spans="1:6" s="8" customFormat="1" ht="56.25">
      <c r="A15" s="72" t="s">
        <v>432</v>
      </c>
      <c r="B15" s="31" t="s">
        <v>22</v>
      </c>
      <c r="C15" s="26" t="s">
        <v>32</v>
      </c>
      <c r="D15" s="26" t="s">
        <v>227</v>
      </c>
      <c r="E15" s="32"/>
      <c r="F15" s="89">
        <f>+F18+F16</f>
        <v>40</v>
      </c>
    </row>
    <row r="16" spans="1:6" s="4" customFormat="1" ht="20.25">
      <c r="A16" s="73" t="s">
        <v>444</v>
      </c>
      <c r="B16" s="31" t="s">
        <v>22</v>
      </c>
      <c r="C16" s="26" t="s">
        <v>32</v>
      </c>
      <c r="D16" s="26" t="s">
        <v>443</v>
      </c>
      <c r="E16" s="32"/>
      <c r="F16" s="89">
        <f>+F17</f>
        <v>10</v>
      </c>
    </row>
    <row r="17" spans="1:6" s="11" customFormat="1" ht="37.5">
      <c r="A17" s="73" t="s">
        <v>167</v>
      </c>
      <c r="B17" s="31" t="s">
        <v>22</v>
      </c>
      <c r="C17" s="26" t="s">
        <v>32</v>
      </c>
      <c r="D17" s="26" t="s">
        <v>443</v>
      </c>
      <c r="E17" s="32" t="s">
        <v>166</v>
      </c>
      <c r="F17" s="88">
        <v>10</v>
      </c>
    </row>
    <row r="18" spans="1:6" s="4" customFormat="1" ht="75">
      <c r="A18" s="73" t="s">
        <v>160</v>
      </c>
      <c r="B18" s="31" t="s">
        <v>22</v>
      </c>
      <c r="C18" s="26" t="s">
        <v>32</v>
      </c>
      <c r="D18" s="26" t="s">
        <v>229</v>
      </c>
      <c r="E18" s="32"/>
      <c r="F18" s="89">
        <f>+F19</f>
        <v>30</v>
      </c>
    </row>
    <row r="19" spans="1:6" s="11" customFormat="1" ht="20.25">
      <c r="A19" s="72" t="s">
        <v>197</v>
      </c>
      <c r="B19" s="31" t="s">
        <v>22</v>
      </c>
      <c r="C19" s="26" t="s">
        <v>32</v>
      </c>
      <c r="D19" s="26" t="s">
        <v>229</v>
      </c>
      <c r="E19" s="32" t="s">
        <v>196</v>
      </c>
      <c r="F19" s="88">
        <v>30</v>
      </c>
    </row>
    <row r="20" spans="1:6" s="8" customFormat="1" ht="56.25">
      <c r="A20" s="71" t="s">
        <v>18</v>
      </c>
      <c r="B20" s="29" t="s">
        <v>22</v>
      </c>
      <c r="C20" s="25" t="s">
        <v>32</v>
      </c>
      <c r="D20" s="25" t="s">
        <v>204</v>
      </c>
      <c r="E20" s="30"/>
      <c r="F20" s="88">
        <f>SUM(F22)</f>
        <v>3791</v>
      </c>
    </row>
    <row r="21" spans="1:6" s="9" customFormat="1" ht="20.25">
      <c r="A21" s="71" t="s">
        <v>106</v>
      </c>
      <c r="B21" s="29" t="s">
        <v>22</v>
      </c>
      <c r="C21" s="25" t="s">
        <v>32</v>
      </c>
      <c r="D21" s="25" t="s">
        <v>205</v>
      </c>
      <c r="E21" s="30" t="s">
        <v>35</v>
      </c>
      <c r="F21" s="88">
        <f>SUM(F22)</f>
        <v>3791</v>
      </c>
    </row>
    <row r="22" spans="1:6" s="4" customFormat="1" ht="20.25">
      <c r="A22" s="71" t="s">
        <v>99</v>
      </c>
      <c r="B22" s="29" t="s">
        <v>22</v>
      </c>
      <c r="C22" s="25" t="s">
        <v>32</v>
      </c>
      <c r="D22" s="25" t="s">
        <v>507</v>
      </c>
      <c r="E22" s="30"/>
      <c r="F22" s="88">
        <f>+F23+F24+F25</f>
        <v>3791</v>
      </c>
    </row>
    <row r="23" spans="1:6" s="11" customFormat="1" ht="37.5">
      <c r="A23" s="73" t="s">
        <v>164</v>
      </c>
      <c r="B23" s="31" t="s">
        <v>22</v>
      </c>
      <c r="C23" s="26" t="s">
        <v>32</v>
      </c>
      <c r="D23" s="26" t="s">
        <v>507</v>
      </c>
      <c r="E23" s="32" t="s">
        <v>165</v>
      </c>
      <c r="F23" s="88">
        <v>2122.9</v>
      </c>
    </row>
    <row r="24" spans="1:6" s="11" customFormat="1" ht="37.5">
      <c r="A24" s="73" t="s">
        <v>167</v>
      </c>
      <c r="B24" s="31" t="s">
        <v>22</v>
      </c>
      <c r="C24" s="26" t="s">
        <v>32</v>
      </c>
      <c r="D24" s="26" t="s">
        <v>507</v>
      </c>
      <c r="E24" s="32" t="s">
        <v>166</v>
      </c>
      <c r="F24" s="88">
        <v>1666.6</v>
      </c>
    </row>
    <row r="25" spans="1:6" s="11" customFormat="1" ht="20.25">
      <c r="A25" s="73" t="s">
        <v>168</v>
      </c>
      <c r="B25" s="31" t="s">
        <v>22</v>
      </c>
      <c r="C25" s="26" t="s">
        <v>32</v>
      </c>
      <c r="D25" s="26" t="s">
        <v>507</v>
      </c>
      <c r="E25" s="32" t="s">
        <v>169</v>
      </c>
      <c r="F25" s="88">
        <v>1.5</v>
      </c>
    </row>
    <row r="26" spans="1:6" s="9" customFormat="1" ht="56.25">
      <c r="A26" s="71" t="s">
        <v>206</v>
      </c>
      <c r="B26" s="29" t="s">
        <v>22</v>
      </c>
      <c r="C26" s="25" t="s">
        <v>30</v>
      </c>
      <c r="D26" s="25"/>
      <c r="E26" s="30"/>
      <c r="F26" s="88">
        <f>+F27+F42</f>
        <v>40310.3</v>
      </c>
    </row>
    <row r="27" spans="1:6" s="8" customFormat="1" ht="56.25">
      <c r="A27" s="72" t="s">
        <v>433</v>
      </c>
      <c r="B27" s="29" t="s">
        <v>22</v>
      </c>
      <c r="C27" s="25" t="s">
        <v>30</v>
      </c>
      <c r="D27" s="25" t="s">
        <v>219</v>
      </c>
      <c r="E27" s="30"/>
      <c r="F27" s="88">
        <f>+F28</f>
        <v>39634.4</v>
      </c>
    </row>
    <row r="28" spans="1:6" s="9" customFormat="1" ht="20.25">
      <c r="A28" s="72" t="s">
        <v>424</v>
      </c>
      <c r="B28" s="29" t="s">
        <v>22</v>
      </c>
      <c r="C28" s="25" t="s">
        <v>30</v>
      </c>
      <c r="D28" s="25" t="s">
        <v>421</v>
      </c>
      <c r="E28" s="30" t="s">
        <v>35</v>
      </c>
      <c r="F28" s="88">
        <f>+F29+F33+F36+F40+F38</f>
        <v>39634.4</v>
      </c>
    </row>
    <row r="29" spans="1:6" s="4" customFormat="1" ht="37.5">
      <c r="A29" s="71" t="s">
        <v>426</v>
      </c>
      <c r="B29" s="29" t="s">
        <v>22</v>
      </c>
      <c r="C29" s="25" t="s">
        <v>30</v>
      </c>
      <c r="D29" s="25" t="s">
        <v>422</v>
      </c>
      <c r="E29" s="30" t="s">
        <v>35</v>
      </c>
      <c r="F29" s="88">
        <f>+F30+F31+F32</f>
        <v>37167.5</v>
      </c>
    </row>
    <row r="30" spans="1:6" s="11" customFormat="1" ht="37.5">
      <c r="A30" s="73" t="s">
        <v>164</v>
      </c>
      <c r="B30" s="31" t="s">
        <v>22</v>
      </c>
      <c r="C30" s="26" t="s">
        <v>30</v>
      </c>
      <c r="D30" s="26" t="s">
        <v>422</v>
      </c>
      <c r="E30" s="32" t="s">
        <v>165</v>
      </c>
      <c r="F30" s="88">
        <v>33420</v>
      </c>
    </row>
    <row r="31" spans="1:6" s="11" customFormat="1" ht="37.5">
      <c r="A31" s="73" t="s">
        <v>167</v>
      </c>
      <c r="B31" s="31" t="s">
        <v>22</v>
      </c>
      <c r="C31" s="26" t="s">
        <v>30</v>
      </c>
      <c r="D31" s="26" t="s">
        <v>422</v>
      </c>
      <c r="E31" s="32" t="s">
        <v>166</v>
      </c>
      <c r="F31" s="88">
        <v>3742.5</v>
      </c>
    </row>
    <row r="32" spans="1:6" s="11" customFormat="1" ht="20.25">
      <c r="A32" s="73" t="s">
        <v>168</v>
      </c>
      <c r="B32" s="31" t="s">
        <v>22</v>
      </c>
      <c r="C32" s="26" t="s">
        <v>30</v>
      </c>
      <c r="D32" s="26" t="s">
        <v>422</v>
      </c>
      <c r="E32" s="32" t="s">
        <v>169</v>
      </c>
      <c r="F32" s="88">
        <v>5</v>
      </c>
    </row>
    <row r="33" spans="1:6" s="4" customFormat="1" ht="168.75">
      <c r="A33" s="73" t="s">
        <v>140</v>
      </c>
      <c r="B33" s="31" t="s">
        <v>22</v>
      </c>
      <c r="C33" s="26" t="s">
        <v>30</v>
      </c>
      <c r="D33" s="26" t="s">
        <v>427</v>
      </c>
      <c r="E33" s="32"/>
      <c r="F33" s="89">
        <f>+F34+F35</f>
        <v>1399.4</v>
      </c>
    </row>
    <row r="34" spans="1:6" s="11" customFormat="1" ht="37.5">
      <c r="A34" s="73" t="s">
        <v>164</v>
      </c>
      <c r="B34" s="31" t="s">
        <v>22</v>
      </c>
      <c r="C34" s="26" t="s">
        <v>30</v>
      </c>
      <c r="D34" s="26" t="s">
        <v>427</v>
      </c>
      <c r="E34" s="32" t="s">
        <v>165</v>
      </c>
      <c r="F34" s="88">
        <v>1272</v>
      </c>
    </row>
    <row r="35" spans="1:6" s="11" customFormat="1" ht="37.5">
      <c r="A35" s="73" t="s">
        <v>167</v>
      </c>
      <c r="B35" s="31" t="s">
        <v>22</v>
      </c>
      <c r="C35" s="26" t="s">
        <v>30</v>
      </c>
      <c r="D35" s="26" t="s">
        <v>427</v>
      </c>
      <c r="E35" s="32" t="s">
        <v>166</v>
      </c>
      <c r="F35" s="88">
        <v>127.4</v>
      </c>
    </row>
    <row r="36" spans="1:6" s="4" customFormat="1" ht="93.75">
      <c r="A36" s="73" t="s">
        <v>195</v>
      </c>
      <c r="B36" s="31" t="s">
        <v>22</v>
      </c>
      <c r="C36" s="26" t="s">
        <v>30</v>
      </c>
      <c r="D36" s="26" t="s">
        <v>428</v>
      </c>
      <c r="E36" s="32"/>
      <c r="F36" s="89">
        <f>+F37</f>
        <v>783.2</v>
      </c>
    </row>
    <row r="37" spans="1:6" s="11" customFormat="1" ht="37.5">
      <c r="A37" s="73" t="s">
        <v>164</v>
      </c>
      <c r="B37" s="31" t="s">
        <v>22</v>
      </c>
      <c r="C37" s="26" t="s">
        <v>30</v>
      </c>
      <c r="D37" s="26" t="s">
        <v>428</v>
      </c>
      <c r="E37" s="32" t="s">
        <v>165</v>
      </c>
      <c r="F37" s="88">
        <v>783.2</v>
      </c>
    </row>
    <row r="38" spans="1:6" s="4" customFormat="1" ht="93.75">
      <c r="A38" s="73" t="s">
        <v>58</v>
      </c>
      <c r="B38" s="31" t="s">
        <v>22</v>
      </c>
      <c r="C38" s="26" t="s">
        <v>30</v>
      </c>
      <c r="D38" s="26" t="s">
        <v>429</v>
      </c>
      <c r="E38" s="32"/>
      <c r="F38" s="89">
        <f>+F39</f>
        <v>222</v>
      </c>
    </row>
    <row r="39" spans="1:6" s="11" customFormat="1" ht="37.5">
      <c r="A39" s="73" t="s">
        <v>164</v>
      </c>
      <c r="B39" s="31" t="s">
        <v>22</v>
      </c>
      <c r="C39" s="26" t="s">
        <v>30</v>
      </c>
      <c r="D39" s="26" t="s">
        <v>429</v>
      </c>
      <c r="E39" s="32" t="s">
        <v>165</v>
      </c>
      <c r="F39" s="88">
        <v>222</v>
      </c>
    </row>
    <row r="40" spans="1:6" s="4" customFormat="1" ht="112.5">
      <c r="A40" s="73" t="s">
        <v>66</v>
      </c>
      <c r="B40" s="31" t="s">
        <v>22</v>
      </c>
      <c r="C40" s="26" t="s">
        <v>30</v>
      </c>
      <c r="D40" s="26" t="s">
        <v>430</v>
      </c>
      <c r="E40" s="32"/>
      <c r="F40" s="88">
        <f>+F41</f>
        <v>62.3</v>
      </c>
    </row>
    <row r="41" spans="1:6" s="11" customFormat="1" ht="37.5">
      <c r="A41" s="73" t="s">
        <v>164</v>
      </c>
      <c r="B41" s="31" t="s">
        <v>22</v>
      </c>
      <c r="C41" s="26" t="s">
        <v>30</v>
      </c>
      <c r="D41" s="26" t="s">
        <v>430</v>
      </c>
      <c r="E41" s="32" t="s">
        <v>165</v>
      </c>
      <c r="F41" s="88">
        <v>62.3</v>
      </c>
    </row>
    <row r="42" spans="1:6" s="5" customFormat="1" ht="20.25">
      <c r="A42" s="72" t="s">
        <v>98</v>
      </c>
      <c r="B42" s="31" t="s">
        <v>22</v>
      </c>
      <c r="C42" s="26" t="s">
        <v>30</v>
      </c>
      <c r="D42" s="26" t="s">
        <v>208</v>
      </c>
      <c r="E42" s="32"/>
      <c r="F42" s="89">
        <f>+F43</f>
        <v>675.8999999999999</v>
      </c>
    </row>
    <row r="43" spans="1:6" s="5" customFormat="1" ht="20.25">
      <c r="A43" s="72" t="s">
        <v>53</v>
      </c>
      <c r="B43" s="31" t="s">
        <v>22</v>
      </c>
      <c r="C43" s="26" t="s">
        <v>30</v>
      </c>
      <c r="D43" s="26" t="s">
        <v>209</v>
      </c>
      <c r="E43" s="32"/>
      <c r="F43" s="89">
        <f>+F44</f>
        <v>675.8999999999999</v>
      </c>
    </row>
    <row r="44" spans="1:6" s="5" customFormat="1" ht="37.5">
      <c r="A44" s="74" t="s">
        <v>117</v>
      </c>
      <c r="B44" s="29" t="s">
        <v>22</v>
      </c>
      <c r="C44" s="25" t="s">
        <v>30</v>
      </c>
      <c r="D44" s="25" t="s">
        <v>405</v>
      </c>
      <c r="E44" s="30"/>
      <c r="F44" s="88">
        <f>+F45+F47+F51+F49+F53</f>
        <v>675.8999999999999</v>
      </c>
    </row>
    <row r="45" spans="1:6" s="11" customFormat="1" ht="37.5">
      <c r="A45" s="72" t="s">
        <v>72</v>
      </c>
      <c r="B45" s="31" t="s">
        <v>22</v>
      </c>
      <c r="C45" s="26" t="s">
        <v>30</v>
      </c>
      <c r="D45" s="26" t="s">
        <v>406</v>
      </c>
      <c r="E45" s="32"/>
      <c r="F45" s="88">
        <f>+F46</f>
        <v>43.2</v>
      </c>
    </row>
    <row r="46" spans="1:6" s="8" customFormat="1" ht="37.5">
      <c r="A46" s="73" t="s">
        <v>164</v>
      </c>
      <c r="B46" s="31" t="s">
        <v>22</v>
      </c>
      <c r="C46" s="26" t="s">
        <v>30</v>
      </c>
      <c r="D46" s="26" t="s">
        <v>406</v>
      </c>
      <c r="E46" s="32" t="s">
        <v>165</v>
      </c>
      <c r="F46" s="88">
        <v>43.2</v>
      </c>
    </row>
    <row r="47" spans="1:6" s="9" customFormat="1" ht="37.5">
      <c r="A47" s="72" t="s">
        <v>199</v>
      </c>
      <c r="B47" s="31" t="s">
        <v>22</v>
      </c>
      <c r="C47" s="26" t="s">
        <v>30</v>
      </c>
      <c r="D47" s="26" t="s">
        <v>407</v>
      </c>
      <c r="E47" s="32"/>
      <c r="F47" s="88">
        <f>+F48</f>
        <v>35.6</v>
      </c>
    </row>
    <row r="48" spans="1:6" s="4" customFormat="1" ht="37.5">
      <c r="A48" s="73" t="s">
        <v>167</v>
      </c>
      <c r="B48" s="31" t="s">
        <v>22</v>
      </c>
      <c r="C48" s="26" t="s">
        <v>30</v>
      </c>
      <c r="D48" s="26" t="s">
        <v>407</v>
      </c>
      <c r="E48" s="32" t="s">
        <v>166</v>
      </c>
      <c r="F48" s="88">
        <v>35.6</v>
      </c>
    </row>
    <row r="49" spans="1:6" s="9" customFormat="1" ht="75">
      <c r="A49" s="72" t="s">
        <v>503</v>
      </c>
      <c r="B49" s="31" t="s">
        <v>22</v>
      </c>
      <c r="C49" s="26" t="s">
        <v>30</v>
      </c>
      <c r="D49" s="26" t="s">
        <v>502</v>
      </c>
      <c r="E49" s="32"/>
      <c r="F49" s="88">
        <f>+F50</f>
        <v>30</v>
      </c>
    </row>
    <row r="50" spans="1:6" s="4" customFormat="1" ht="37.5">
      <c r="A50" s="73" t="s">
        <v>164</v>
      </c>
      <c r="B50" s="31" t="s">
        <v>22</v>
      </c>
      <c r="C50" s="26" t="s">
        <v>30</v>
      </c>
      <c r="D50" s="26" t="s">
        <v>502</v>
      </c>
      <c r="E50" s="32" t="s">
        <v>165</v>
      </c>
      <c r="F50" s="88">
        <v>30</v>
      </c>
    </row>
    <row r="51" spans="1:6" s="11" customFormat="1" ht="93.75">
      <c r="A51" s="72" t="s">
        <v>517</v>
      </c>
      <c r="B51" s="31" t="s">
        <v>22</v>
      </c>
      <c r="C51" s="26" t="s">
        <v>30</v>
      </c>
      <c r="D51" s="26" t="s">
        <v>408</v>
      </c>
      <c r="E51" s="32"/>
      <c r="F51" s="88">
        <f>+F52</f>
        <v>6.5</v>
      </c>
    </row>
    <row r="52" spans="1:6" s="8" customFormat="1" ht="37.5">
      <c r="A52" s="73" t="s">
        <v>167</v>
      </c>
      <c r="B52" s="31" t="s">
        <v>22</v>
      </c>
      <c r="C52" s="26" t="s">
        <v>30</v>
      </c>
      <c r="D52" s="26" t="s">
        <v>408</v>
      </c>
      <c r="E52" s="32" t="s">
        <v>166</v>
      </c>
      <c r="F52" s="88">
        <v>6.5</v>
      </c>
    </row>
    <row r="53" spans="1:6" s="11" customFormat="1" ht="75">
      <c r="A53" s="72" t="s">
        <v>505</v>
      </c>
      <c r="B53" s="31" t="s">
        <v>22</v>
      </c>
      <c r="C53" s="26" t="s">
        <v>30</v>
      </c>
      <c r="D53" s="26" t="s">
        <v>504</v>
      </c>
      <c r="E53" s="32"/>
      <c r="F53" s="88">
        <f>+F54+F55</f>
        <v>560.5999999999999</v>
      </c>
    </row>
    <row r="54" spans="1:6" s="8" customFormat="1" ht="37.5">
      <c r="A54" s="73" t="s">
        <v>164</v>
      </c>
      <c r="B54" s="31" t="s">
        <v>22</v>
      </c>
      <c r="C54" s="26" t="s">
        <v>30</v>
      </c>
      <c r="D54" s="26" t="s">
        <v>504</v>
      </c>
      <c r="E54" s="32" t="s">
        <v>165</v>
      </c>
      <c r="F54" s="88">
        <v>524.3</v>
      </c>
    </row>
    <row r="55" spans="1:6" s="8" customFormat="1" ht="37.5">
      <c r="A55" s="73" t="s">
        <v>167</v>
      </c>
      <c r="B55" s="31" t="s">
        <v>22</v>
      </c>
      <c r="C55" s="26" t="s">
        <v>30</v>
      </c>
      <c r="D55" s="26" t="s">
        <v>504</v>
      </c>
      <c r="E55" s="32" t="s">
        <v>166</v>
      </c>
      <c r="F55" s="88">
        <v>36.3</v>
      </c>
    </row>
    <row r="56" spans="1:6" s="9" customFormat="1" ht="37.5">
      <c r="A56" s="71" t="s">
        <v>10</v>
      </c>
      <c r="B56" s="29" t="s">
        <v>22</v>
      </c>
      <c r="C56" s="25" t="s">
        <v>24</v>
      </c>
      <c r="D56" s="25"/>
      <c r="E56" s="30"/>
      <c r="F56" s="88">
        <f>+F57+F64+F69</f>
        <v>12101.1</v>
      </c>
    </row>
    <row r="57" spans="1:6" s="8" customFormat="1" ht="56.25">
      <c r="A57" s="75" t="s">
        <v>210</v>
      </c>
      <c r="B57" s="31" t="s">
        <v>22</v>
      </c>
      <c r="C57" s="26" t="s">
        <v>24</v>
      </c>
      <c r="D57" s="26" t="s">
        <v>211</v>
      </c>
      <c r="E57" s="32"/>
      <c r="F57" s="88">
        <f>+F58</f>
        <v>10353.300000000001</v>
      </c>
    </row>
    <row r="58" spans="1:6" s="4" customFormat="1" ht="56.25">
      <c r="A58" s="75" t="s">
        <v>212</v>
      </c>
      <c r="B58" s="31" t="s">
        <v>22</v>
      </c>
      <c r="C58" s="26" t="s">
        <v>24</v>
      </c>
      <c r="D58" s="26" t="s">
        <v>213</v>
      </c>
      <c r="E58" s="32"/>
      <c r="F58" s="88">
        <f>+F59+F62</f>
        <v>10353.300000000001</v>
      </c>
    </row>
    <row r="59" spans="1:6" s="11" customFormat="1" ht="37.5">
      <c r="A59" s="75" t="s">
        <v>214</v>
      </c>
      <c r="B59" s="31" t="s">
        <v>22</v>
      </c>
      <c r="C59" s="26" t="s">
        <v>24</v>
      </c>
      <c r="D59" s="26" t="s">
        <v>215</v>
      </c>
      <c r="E59" s="32"/>
      <c r="F59" s="88">
        <f>+F60+F61</f>
        <v>10315.300000000001</v>
      </c>
    </row>
    <row r="60" spans="1:6" s="8" customFormat="1" ht="37.5">
      <c r="A60" s="73" t="s">
        <v>164</v>
      </c>
      <c r="B60" s="31" t="s">
        <v>22</v>
      </c>
      <c r="C60" s="26" t="s">
        <v>24</v>
      </c>
      <c r="D60" s="26" t="s">
        <v>215</v>
      </c>
      <c r="E60" s="32" t="s">
        <v>165</v>
      </c>
      <c r="F60" s="88">
        <v>9211.6</v>
      </c>
    </row>
    <row r="61" spans="1:6" s="9" customFormat="1" ht="37.5">
      <c r="A61" s="73" t="s">
        <v>167</v>
      </c>
      <c r="B61" s="31" t="s">
        <v>22</v>
      </c>
      <c r="C61" s="26" t="s">
        <v>24</v>
      </c>
      <c r="D61" s="26" t="s">
        <v>215</v>
      </c>
      <c r="E61" s="32" t="s">
        <v>166</v>
      </c>
      <c r="F61" s="88">
        <v>1103.7</v>
      </c>
    </row>
    <row r="62" spans="1:6" s="4" customFormat="1" ht="112.5">
      <c r="A62" s="73" t="s">
        <v>59</v>
      </c>
      <c r="B62" s="31" t="s">
        <v>22</v>
      </c>
      <c r="C62" s="26" t="s">
        <v>24</v>
      </c>
      <c r="D62" s="26" t="s">
        <v>216</v>
      </c>
      <c r="E62" s="32"/>
      <c r="F62" s="88">
        <f>+F63</f>
        <v>38</v>
      </c>
    </row>
    <row r="63" spans="1:6" s="11" customFormat="1" ht="37.5">
      <c r="A63" s="73" t="s">
        <v>164</v>
      </c>
      <c r="B63" s="31" t="s">
        <v>22</v>
      </c>
      <c r="C63" s="26" t="s">
        <v>24</v>
      </c>
      <c r="D63" s="26" t="s">
        <v>216</v>
      </c>
      <c r="E63" s="32" t="s">
        <v>165</v>
      </c>
      <c r="F63" s="88">
        <v>38</v>
      </c>
    </row>
    <row r="64" spans="1:6" s="11" customFormat="1" ht="56.25">
      <c r="A64" s="71" t="s">
        <v>18</v>
      </c>
      <c r="B64" s="29" t="s">
        <v>22</v>
      </c>
      <c r="C64" s="25" t="s">
        <v>100</v>
      </c>
      <c r="D64" s="25" t="s">
        <v>204</v>
      </c>
      <c r="E64" s="30"/>
      <c r="F64" s="88">
        <f>+F65</f>
        <v>980</v>
      </c>
    </row>
    <row r="65" spans="1:6" s="4" customFormat="1" ht="20.25">
      <c r="A65" s="71" t="s">
        <v>106</v>
      </c>
      <c r="B65" s="29" t="s">
        <v>22</v>
      </c>
      <c r="C65" s="25" t="s">
        <v>24</v>
      </c>
      <c r="D65" s="25" t="s">
        <v>205</v>
      </c>
      <c r="E65" s="30" t="s">
        <v>35</v>
      </c>
      <c r="F65" s="88">
        <f>+F66</f>
        <v>980</v>
      </c>
    </row>
    <row r="66" spans="1:6" s="11" customFormat="1" ht="20.25">
      <c r="A66" s="71" t="s">
        <v>101</v>
      </c>
      <c r="B66" s="29" t="s">
        <v>22</v>
      </c>
      <c r="C66" s="25" t="s">
        <v>24</v>
      </c>
      <c r="D66" s="25" t="s">
        <v>508</v>
      </c>
      <c r="E66" s="30" t="s">
        <v>35</v>
      </c>
      <c r="F66" s="88">
        <f>+F67+F68</f>
        <v>980</v>
      </c>
    </row>
    <row r="67" spans="1:6" s="11" customFormat="1" ht="37.5">
      <c r="A67" s="73" t="s">
        <v>164</v>
      </c>
      <c r="B67" s="31" t="s">
        <v>22</v>
      </c>
      <c r="C67" s="26" t="s">
        <v>24</v>
      </c>
      <c r="D67" s="26" t="s">
        <v>508</v>
      </c>
      <c r="E67" s="32" t="s">
        <v>165</v>
      </c>
      <c r="F67" s="88">
        <v>822</v>
      </c>
    </row>
    <row r="68" spans="1:6" s="8" customFormat="1" ht="37.5">
      <c r="A68" s="73" t="s">
        <v>167</v>
      </c>
      <c r="B68" s="31" t="s">
        <v>22</v>
      </c>
      <c r="C68" s="26" t="s">
        <v>24</v>
      </c>
      <c r="D68" s="26" t="s">
        <v>508</v>
      </c>
      <c r="E68" s="32" t="s">
        <v>166</v>
      </c>
      <c r="F68" s="88">
        <v>158</v>
      </c>
    </row>
    <row r="69" spans="1:6" s="6" customFormat="1" ht="20.25">
      <c r="A69" s="72" t="s">
        <v>98</v>
      </c>
      <c r="B69" s="31" t="s">
        <v>22</v>
      </c>
      <c r="C69" s="26" t="s">
        <v>24</v>
      </c>
      <c r="D69" s="26" t="s">
        <v>208</v>
      </c>
      <c r="E69" s="32"/>
      <c r="F69" s="89">
        <f>+F70</f>
        <v>767.8</v>
      </c>
    </row>
    <row r="70" spans="1:6" s="9" customFormat="1" ht="20.25">
      <c r="A70" s="76" t="s">
        <v>53</v>
      </c>
      <c r="B70" s="29" t="s">
        <v>22</v>
      </c>
      <c r="C70" s="25" t="s">
        <v>24</v>
      </c>
      <c r="D70" s="25" t="s">
        <v>209</v>
      </c>
      <c r="E70" s="30"/>
      <c r="F70" s="88">
        <f>+F71</f>
        <v>767.8</v>
      </c>
    </row>
    <row r="71" spans="1:6" s="4" customFormat="1" ht="37.5">
      <c r="A71" s="74" t="s">
        <v>117</v>
      </c>
      <c r="B71" s="29" t="s">
        <v>22</v>
      </c>
      <c r="C71" s="25" t="s">
        <v>24</v>
      </c>
      <c r="D71" s="25" t="s">
        <v>405</v>
      </c>
      <c r="E71" s="30"/>
      <c r="F71" s="88">
        <f>+F72+F74</f>
        <v>767.8</v>
      </c>
    </row>
    <row r="72" spans="1:6" s="11" customFormat="1" ht="37.5">
      <c r="A72" s="74" t="s">
        <v>118</v>
      </c>
      <c r="B72" s="29" t="s">
        <v>22</v>
      </c>
      <c r="C72" s="25" t="s">
        <v>24</v>
      </c>
      <c r="D72" s="25" t="s">
        <v>409</v>
      </c>
      <c r="E72" s="30"/>
      <c r="F72" s="88">
        <f>+F73</f>
        <v>397</v>
      </c>
    </row>
    <row r="73" spans="1:6" s="11" customFormat="1" ht="37.5">
      <c r="A73" s="73" t="s">
        <v>164</v>
      </c>
      <c r="B73" s="29" t="s">
        <v>22</v>
      </c>
      <c r="C73" s="25" t="s">
        <v>24</v>
      </c>
      <c r="D73" s="25" t="s">
        <v>409</v>
      </c>
      <c r="E73" s="32" t="s">
        <v>165</v>
      </c>
      <c r="F73" s="88">
        <v>397</v>
      </c>
    </row>
    <row r="74" spans="1:6" s="11" customFormat="1" ht="56.25">
      <c r="A74" s="74" t="s">
        <v>501</v>
      </c>
      <c r="B74" s="29" t="s">
        <v>22</v>
      </c>
      <c r="C74" s="25" t="s">
        <v>24</v>
      </c>
      <c r="D74" s="25" t="s">
        <v>500</v>
      </c>
      <c r="E74" s="30"/>
      <c r="F74" s="88">
        <f>+F75+F76</f>
        <v>370.8</v>
      </c>
    </row>
    <row r="75" spans="1:6" s="11" customFormat="1" ht="37.5">
      <c r="A75" s="73" t="s">
        <v>164</v>
      </c>
      <c r="B75" s="29" t="s">
        <v>22</v>
      </c>
      <c r="C75" s="25" t="s">
        <v>24</v>
      </c>
      <c r="D75" s="25" t="s">
        <v>500</v>
      </c>
      <c r="E75" s="32" t="s">
        <v>165</v>
      </c>
      <c r="F75" s="88">
        <v>359.1</v>
      </c>
    </row>
    <row r="76" spans="1:6" s="4" customFormat="1" ht="37.5">
      <c r="A76" s="73" t="s">
        <v>167</v>
      </c>
      <c r="B76" s="29" t="s">
        <v>22</v>
      </c>
      <c r="C76" s="25" t="s">
        <v>24</v>
      </c>
      <c r="D76" s="25" t="s">
        <v>500</v>
      </c>
      <c r="E76" s="32" t="s">
        <v>166</v>
      </c>
      <c r="F76" s="88">
        <v>11.7</v>
      </c>
    </row>
    <row r="77" spans="1:6" s="9" customFormat="1" ht="20.25">
      <c r="A77" s="71" t="s">
        <v>45</v>
      </c>
      <c r="B77" s="29" t="s">
        <v>22</v>
      </c>
      <c r="C77" s="25" t="s">
        <v>40</v>
      </c>
      <c r="D77" s="25"/>
      <c r="E77" s="30"/>
      <c r="F77" s="88">
        <f>SUM(F78)</f>
        <v>1500</v>
      </c>
    </row>
    <row r="78" spans="1:6" s="8" customFormat="1" ht="20.25">
      <c r="A78" s="71" t="s">
        <v>45</v>
      </c>
      <c r="B78" s="29" t="s">
        <v>22</v>
      </c>
      <c r="C78" s="25" t="s">
        <v>40</v>
      </c>
      <c r="D78" s="25" t="s">
        <v>217</v>
      </c>
      <c r="E78" s="30"/>
      <c r="F78" s="88">
        <f>SUM(F79)</f>
        <v>1500</v>
      </c>
    </row>
    <row r="79" spans="1:6" s="4" customFormat="1" ht="20.25">
      <c r="A79" s="71" t="s">
        <v>11</v>
      </c>
      <c r="B79" s="29" t="s">
        <v>22</v>
      </c>
      <c r="C79" s="25" t="s">
        <v>40</v>
      </c>
      <c r="D79" s="25" t="s">
        <v>218</v>
      </c>
      <c r="E79" s="30" t="s">
        <v>35</v>
      </c>
      <c r="F79" s="88">
        <f>SUM(F80)</f>
        <v>1500</v>
      </c>
    </row>
    <row r="80" spans="1:6" s="11" customFormat="1" ht="20.25">
      <c r="A80" s="72" t="s">
        <v>170</v>
      </c>
      <c r="B80" s="29" t="s">
        <v>22</v>
      </c>
      <c r="C80" s="25" t="s">
        <v>40</v>
      </c>
      <c r="D80" s="25" t="s">
        <v>218</v>
      </c>
      <c r="E80" s="30" t="s">
        <v>171</v>
      </c>
      <c r="F80" s="88">
        <v>1500</v>
      </c>
    </row>
    <row r="81" spans="1:6" s="9" customFormat="1" ht="20.25">
      <c r="A81" s="72" t="s">
        <v>34</v>
      </c>
      <c r="B81" s="31" t="s">
        <v>22</v>
      </c>
      <c r="C81" s="26" t="s">
        <v>48</v>
      </c>
      <c r="D81" s="26"/>
      <c r="E81" s="32"/>
      <c r="F81" s="89">
        <f>+F82+F87+F102+F109+F134+F141+F147</f>
        <v>44712.8</v>
      </c>
    </row>
    <row r="82" spans="1:6" s="8" customFormat="1" ht="37.5">
      <c r="A82" s="72" t="s">
        <v>96</v>
      </c>
      <c r="B82" s="31" t="s">
        <v>22</v>
      </c>
      <c r="C82" s="26" t="s">
        <v>48</v>
      </c>
      <c r="D82" s="48" t="s">
        <v>310</v>
      </c>
      <c r="E82" s="32"/>
      <c r="F82" s="89">
        <f>F83+F85</f>
        <v>950</v>
      </c>
    </row>
    <row r="83" spans="1:6" s="4" customFormat="1" ht="20.25">
      <c r="A83" s="74" t="s">
        <v>339</v>
      </c>
      <c r="B83" s="31" t="s">
        <v>22</v>
      </c>
      <c r="C83" s="26" t="s">
        <v>48</v>
      </c>
      <c r="D83" s="26" t="s">
        <v>340</v>
      </c>
      <c r="E83" s="32"/>
      <c r="F83" s="89">
        <f>F84</f>
        <v>200</v>
      </c>
    </row>
    <row r="84" spans="1:6" s="11" customFormat="1" ht="56.25">
      <c r="A84" s="73" t="s">
        <v>191</v>
      </c>
      <c r="B84" s="31" t="s">
        <v>22</v>
      </c>
      <c r="C84" s="26" t="s">
        <v>48</v>
      </c>
      <c r="D84" s="26" t="s">
        <v>340</v>
      </c>
      <c r="E84" s="32" t="s">
        <v>190</v>
      </c>
      <c r="F84" s="88">
        <v>200</v>
      </c>
    </row>
    <row r="85" spans="1:6" s="11" customFormat="1" ht="37.5">
      <c r="A85" s="72" t="s">
        <v>147</v>
      </c>
      <c r="B85" s="31" t="s">
        <v>22</v>
      </c>
      <c r="C85" s="26" t="s">
        <v>48</v>
      </c>
      <c r="D85" s="26" t="s">
        <v>341</v>
      </c>
      <c r="E85" s="32"/>
      <c r="F85" s="88">
        <f>F86</f>
        <v>750</v>
      </c>
    </row>
    <row r="86" spans="1:6" s="11" customFormat="1" ht="37.5">
      <c r="A86" s="73" t="s">
        <v>167</v>
      </c>
      <c r="B86" s="31" t="s">
        <v>22</v>
      </c>
      <c r="C86" s="26" t="s">
        <v>48</v>
      </c>
      <c r="D86" s="26" t="s">
        <v>341</v>
      </c>
      <c r="E86" s="32" t="s">
        <v>166</v>
      </c>
      <c r="F86" s="88">
        <v>750</v>
      </c>
    </row>
    <row r="87" spans="1:6" s="37" customFormat="1" ht="37.5">
      <c r="A87" s="74" t="s">
        <v>120</v>
      </c>
      <c r="B87" s="31" t="s">
        <v>22</v>
      </c>
      <c r="C87" s="26" t="s">
        <v>48</v>
      </c>
      <c r="D87" s="25" t="s">
        <v>247</v>
      </c>
      <c r="E87" s="32"/>
      <c r="F87" s="90">
        <f>+F88+F91+F99</f>
        <v>6133.8</v>
      </c>
    </row>
    <row r="88" spans="1:6" s="37" customFormat="1" ht="20.25">
      <c r="A88" s="74" t="s">
        <v>121</v>
      </c>
      <c r="B88" s="31" t="s">
        <v>22</v>
      </c>
      <c r="C88" s="26" t="s">
        <v>48</v>
      </c>
      <c r="D88" s="25" t="s">
        <v>373</v>
      </c>
      <c r="E88" s="32"/>
      <c r="F88" s="90">
        <f>+F90</f>
        <v>22</v>
      </c>
    </row>
    <row r="89" spans="1:6" s="37" customFormat="1" ht="112.5">
      <c r="A89" s="73" t="s">
        <v>248</v>
      </c>
      <c r="B89" s="31" t="s">
        <v>22</v>
      </c>
      <c r="C89" s="26" t="s">
        <v>48</v>
      </c>
      <c r="D89" s="25" t="s">
        <v>372</v>
      </c>
      <c r="E89" s="32"/>
      <c r="F89" s="90">
        <f>F90</f>
        <v>22</v>
      </c>
    </row>
    <row r="90" spans="1:6" s="38" customFormat="1" ht="37.5">
      <c r="A90" s="73" t="s">
        <v>167</v>
      </c>
      <c r="B90" s="31" t="s">
        <v>22</v>
      </c>
      <c r="C90" s="26" t="s">
        <v>48</v>
      </c>
      <c r="D90" s="47" t="s">
        <v>372</v>
      </c>
      <c r="E90" s="32" t="s">
        <v>166</v>
      </c>
      <c r="F90" s="88">
        <v>22</v>
      </c>
    </row>
    <row r="91" spans="1:6" s="39" customFormat="1" ht="20.25">
      <c r="A91" s="74" t="s">
        <v>122</v>
      </c>
      <c r="B91" s="31" t="s">
        <v>22</v>
      </c>
      <c r="C91" s="26" t="s">
        <v>48</v>
      </c>
      <c r="D91" s="25" t="s">
        <v>375</v>
      </c>
      <c r="E91" s="32"/>
      <c r="F91" s="90">
        <f>+F92+F95</f>
        <v>6089.900000000001</v>
      </c>
    </row>
    <row r="92" spans="1:6" s="39" customFormat="1" ht="20.25">
      <c r="A92" s="74" t="s">
        <v>515</v>
      </c>
      <c r="B92" s="31" t="s">
        <v>22</v>
      </c>
      <c r="C92" s="26" t="s">
        <v>48</v>
      </c>
      <c r="D92" s="25" t="s">
        <v>516</v>
      </c>
      <c r="E92" s="32"/>
      <c r="F92" s="90">
        <f>+F93+F94</f>
        <v>3952.3</v>
      </c>
    </row>
    <row r="93" spans="1:6" s="38" customFormat="1" ht="20.25">
      <c r="A93" s="78" t="s">
        <v>524</v>
      </c>
      <c r="B93" s="31" t="s">
        <v>22</v>
      </c>
      <c r="C93" s="26" t="s">
        <v>48</v>
      </c>
      <c r="D93" s="47" t="s">
        <v>516</v>
      </c>
      <c r="E93" s="32" t="s">
        <v>172</v>
      </c>
      <c r="F93" s="88">
        <v>3807.3</v>
      </c>
    </row>
    <row r="94" spans="1:6" s="38" customFormat="1" ht="37.5">
      <c r="A94" s="73" t="s">
        <v>167</v>
      </c>
      <c r="B94" s="31" t="s">
        <v>22</v>
      </c>
      <c r="C94" s="26" t="s">
        <v>48</v>
      </c>
      <c r="D94" s="47" t="s">
        <v>516</v>
      </c>
      <c r="E94" s="32" t="s">
        <v>166</v>
      </c>
      <c r="F94" s="88">
        <v>145</v>
      </c>
    </row>
    <row r="95" spans="1:6" s="38" customFormat="1" ht="112.5">
      <c r="A95" s="73" t="s">
        <v>248</v>
      </c>
      <c r="B95" s="31" t="s">
        <v>22</v>
      </c>
      <c r="C95" s="26" t="s">
        <v>48</v>
      </c>
      <c r="D95" s="25" t="s">
        <v>374</v>
      </c>
      <c r="E95" s="32"/>
      <c r="F95" s="90">
        <f>F96+F97+F98</f>
        <v>2137.6000000000004</v>
      </c>
    </row>
    <row r="96" spans="1:6" s="38" customFormat="1" ht="20.25">
      <c r="A96" s="78" t="s">
        <v>524</v>
      </c>
      <c r="B96" s="31" t="s">
        <v>22</v>
      </c>
      <c r="C96" s="26" t="s">
        <v>48</v>
      </c>
      <c r="D96" s="47" t="s">
        <v>374</v>
      </c>
      <c r="E96" s="32" t="s">
        <v>172</v>
      </c>
      <c r="F96" s="88">
        <v>1454.9</v>
      </c>
    </row>
    <row r="97" spans="1:6" s="38" customFormat="1" ht="37.5">
      <c r="A97" s="73" t="s">
        <v>167</v>
      </c>
      <c r="B97" s="31" t="s">
        <v>22</v>
      </c>
      <c r="C97" s="26" t="s">
        <v>48</v>
      </c>
      <c r="D97" s="47" t="s">
        <v>374</v>
      </c>
      <c r="E97" s="32" t="s">
        <v>166</v>
      </c>
      <c r="F97" s="88">
        <v>669.7</v>
      </c>
    </row>
    <row r="98" spans="1:6" s="38" customFormat="1" ht="20.25">
      <c r="A98" s="73" t="s">
        <v>168</v>
      </c>
      <c r="B98" s="31" t="s">
        <v>22</v>
      </c>
      <c r="C98" s="26" t="s">
        <v>48</v>
      </c>
      <c r="D98" s="47" t="s">
        <v>374</v>
      </c>
      <c r="E98" s="32" t="s">
        <v>169</v>
      </c>
      <c r="F98" s="88">
        <v>13</v>
      </c>
    </row>
    <row r="99" spans="1:6" s="39" customFormat="1" ht="20.25">
      <c r="A99" s="74" t="s">
        <v>123</v>
      </c>
      <c r="B99" s="31" t="s">
        <v>22</v>
      </c>
      <c r="C99" s="26" t="s">
        <v>48</v>
      </c>
      <c r="D99" s="25" t="s">
        <v>376</v>
      </c>
      <c r="E99" s="32"/>
      <c r="F99" s="90">
        <f>F100</f>
        <v>21.9</v>
      </c>
    </row>
    <row r="100" spans="1:6" s="39" customFormat="1" ht="112.5">
      <c r="A100" s="73" t="s">
        <v>248</v>
      </c>
      <c r="B100" s="31" t="s">
        <v>22</v>
      </c>
      <c r="C100" s="26" t="s">
        <v>48</v>
      </c>
      <c r="D100" s="25" t="s">
        <v>377</v>
      </c>
      <c r="E100" s="32"/>
      <c r="F100" s="90">
        <f>F101</f>
        <v>21.9</v>
      </c>
    </row>
    <row r="101" spans="1:6" s="38" customFormat="1" ht="37.5">
      <c r="A101" s="73" t="s">
        <v>167</v>
      </c>
      <c r="B101" s="31" t="s">
        <v>22</v>
      </c>
      <c r="C101" s="26" t="s">
        <v>48</v>
      </c>
      <c r="D101" s="47" t="s">
        <v>377</v>
      </c>
      <c r="E101" s="32" t="s">
        <v>166</v>
      </c>
      <c r="F101" s="88">
        <v>21.9</v>
      </c>
    </row>
    <row r="102" spans="1:6" s="8" customFormat="1" ht="56.25">
      <c r="A102" s="71" t="s">
        <v>163</v>
      </c>
      <c r="B102" s="31" t="s">
        <v>22</v>
      </c>
      <c r="C102" s="26" t="s">
        <v>48</v>
      </c>
      <c r="D102" s="26" t="s">
        <v>290</v>
      </c>
      <c r="E102" s="32"/>
      <c r="F102" s="89">
        <f>+F103</f>
        <v>50</v>
      </c>
    </row>
    <row r="103" spans="1:6" s="9" customFormat="1" ht="20.25">
      <c r="A103" s="74" t="s">
        <v>92</v>
      </c>
      <c r="B103" s="31" t="s">
        <v>22</v>
      </c>
      <c r="C103" s="26" t="s">
        <v>48</v>
      </c>
      <c r="D103" s="25" t="s">
        <v>291</v>
      </c>
      <c r="E103" s="32"/>
      <c r="F103" s="89">
        <f>+F104+F107</f>
        <v>50</v>
      </c>
    </row>
    <row r="104" spans="1:6" s="4" customFormat="1" ht="20.25">
      <c r="A104" s="71" t="s">
        <v>128</v>
      </c>
      <c r="B104" s="31" t="s">
        <v>22</v>
      </c>
      <c r="C104" s="26" t="s">
        <v>48</v>
      </c>
      <c r="D104" s="25" t="s">
        <v>294</v>
      </c>
      <c r="E104" s="32"/>
      <c r="F104" s="89">
        <f>+F105+F106</f>
        <v>20</v>
      </c>
    </row>
    <row r="105" spans="1:6" s="11" customFormat="1" ht="37.5">
      <c r="A105" s="73" t="s">
        <v>167</v>
      </c>
      <c r="B105" s="31" t="s">
        <v>22</v>
      </c>
      <c r="C105" s="26" t="s">
        <v>48</v>
      </c>
      <c r="D105" s="25" t="s">
        <v>294</v>
      </c>
      <c r="E105" s="32" t="s">
        <v>166</v>
      </c>
      <c r="F105" s="88">
        <v>8</v>
      </c>
    </row>
    <row r="106" spans="1:6" s="11" customFormat="1" ht="20.25">
      <c r="A106" s="73" t="s">
        <v>173</v>
      </c>
      <c r="B106" s="31" t="s">
        <v>22</v>
      </c>
      <c r="C106" s="26" t="s">
        <v>48</v>
      </c>
      <c r="D106" s="25" t="s">
        <v>294</v>
      </c>
      <c r="E106" s="32" t="s">
        <v>174</v>
      </c>
      <c r="F106" s="88">
        <v>12</v>
      </c>
    </row>
    <row r="107" spans="1:6" s="4" customFormat="1" ht="20.25">
      <c r="A107" s="71" t="s">
        <v>129</v>
      </c>
      <c r="B107" s="31" t="s">
        <v>22</v>
      </c>
      <c r="C107" s="26" t="s">
        <v>48</v>
      </c>
      <c r="D107" s="25" t="s">
        <v>295</v>
      </c>
      <c r="E107" s="32"/>
      <c r="F107" s="89">
        <f>+F108</f>
        <v>30</v>
      </c>
    </row>
    <row r="108" spans="1:6" s="11" customFormat="1" ht="37.5">
      <c r="A108" s="73" t="s">
        <v>164</v>
      </c>
      <c r="B108" s="31" t="s">
        <v>22</v>
      </c>
      <c r="C108" s="26" t="s">
        <v>48</v>
      </c>
      <c r="D108" s="26" t="s">
        <v>295</v>
      </c>
      <c r="E108" s="32" t="s">
        <v>165</v>
      </c>
      <c r="F108" s="88">
        <v>30</v>
      </c>
    </row>
    <row r="109" spans="1:6" s="8" customFormat="1" ht="56.25">
      <c r="A109" s="72" t="s">
        <v>433</v>
      </c>
      <c r="B109" s="31" t="s">
        <v>22</v>
      </c>
      <c r="C109" s="26" t="s">
        <v>48</v>
      </c>
      <c r="D109" s="26" t="s">
        <v>219</v>
      </c>
      <c r="E109" s="32"/>
      <c r="F109" s="89">
        <f>+F110+F118+F121+F127</f>
        <v>23500.300000000003</v>
      </c>
    </row>
    <row r="110" spans="1:6" s="9" customFormat="1" ht="37.5">
      <c r="A110" s="72" t="s">
        <v>434</v>
      </c>
      <c r="B110" s="31" t="s">
        <v>22</v>
      </c>
      <c r="C110" s="26" t="s">
        <v>48</v>
      </c>
      <c r="D110" s="26" t="s">
        <v>220</v>
      </c>
      <c r="E110" s="32"/>
      <c r="F110" s="88">
        <f>+F111+F114</f>
        <v>1232</v>
      </c>
    </row>
    <row r="111" spans="1:6" s="4" customFormat="1" ht="37.5">
      <c r="A111" s="71" t="s">
        <v>435</v>
      </c>
      <c r="B111" s="29" t="s">
        <v>22</v>
      </c>
      <c r="C111" s="25" t="s">
        <v>48</v>
      </c>
      <c r="D111" s="25" t="s">
        <v>221</v>
      </c>
      <c r="E111" s="30" t="s">
        <v>35</v>
      </c>
      <c r="F111" s="88">
        <f>+F112+F113</f>
        <v>880</v>
      </c>
    </row>
    <row r="112" spans="1:6" s="11" customFormat="1" ht="37.5">
      <c r="A112" s="73" t="s">
        <v>167</v>
      </c>
      <c r="B112" s="31" t="s">
        <v>22</v>
      </c>
      <c r="C112" s="26" t="s">
        <v>48</v>
      </c>
      <c r="D112" s="26" t="s">
        <v>221</v>
      </c>
      <c r="E112" s="32" t="s">
        <v>166</v>
      </c>
      <c r="F112" s="88">
        <v>700</v>
      </c>
    </row>
    <row r="113" spans="1:6" s="11" customFormat="1" ht="20.25">
      <c r="A113" s="78" t="s">
        <v>168</v>
      </c>
      <c r="B113" s="31" t="s">
        <v>22</v>
      </c>
      <c r="C113" s="26" t="s">
        <v>48</v>
      </c>
      <c r="D113" s="26" t="s">
        <v>221</v>
      </c>
      <c r="E113" s="32" t="s">
        <v>169</v>
      </c>
      <c r="F113" s="88">
        <v>180</v>
      </c>
    </row>
    <row r="114" spans="1:6" s="4" customFormat="1" ht="20.25">
      <c r="A114" s="71" t="s">
        <v>436</v>
      </c>
      <c r="B114" s="29" t="s">
        <v>22</v>
      </c>
      <c r="C114" s="25" t="s">
        <v>48</v>
      </c>
      <c r="D114" s="25" t="s">
        <v>222</v>
      </c>
      <c r="E114" s="30" t="s">
        <v>35</v>
      </c>
      <c r="F114" s="88">
        <f>+F115+F116+F117</f>
        <v>352</v>
      </c>
    </row>
    <row r="115" spans="1:6" s="11" customFormat="1" ht="37.5">
      <c r="A115" s="73" t="s">
        <v>164</v>
      </c>
      <c r="B115" s="31" t="s">
        <v>22</v>
      </c>
      <c r="C115" s="26" t="s">
        <v>48</v>
      </c>
      <c r="D115" s="26" t="s">
        <v>222</v>
      </c>
      <c r="E115" s="32" t="s">
        <v>165</v>
      </c>
      <c r="F115" s="88">
        <v>100</v>
      </c>
    </row>
    <row r="116" spans="1:6" s="11" customFormat="1" ht="37.5">
      <c r="A116" s="73" t="s">
        <v>167</v>
      </c>
      <c r="B116" s="31" t="s">
        <v>22</v>
      </c>
      <c r="C116" s="26" t="s">
        <v>48</v>
      </c>
      <c r="D116" s="26" t="s">
        <v>222</v>
      </c>
      <c r="E116" s="32" t="s">
        <v>166</v>
      </c>
      <c r="F116" s="88">
        <v>207</v>
      </c>
    </row>
    <row r="117" spans="1:6" s="11" customFormat="1" ht="20.25">
      <c r="A117" s="73" t="s">
        <v>173</v>
      </c>
      <c r="B117" s="31" t="s">
        <v>22</v>
      </c>
      <c r="C117" s="26" t="s">
        <v>48</v>
      </c>
      <c r="D117" s="26" t="s">
        <v>222</v>
      </c>
      <c r="E117" s="32" t="s">
        <v>174</v>
      </c>
      <c r="F117" s="88">
        <v>45</v>
      </c>
    </row>
    <row r="118" spans="1:6" s="9" customFormat="1" ht="37.5">
      <c r="A118" s="72" t="s">
        <v>161</v>
      </c>
      <c r="B118" s="31" t="s">
        <v>22</v>
      </c>
      <c r="C118" s="26" t="s">
        <v>48</v>
      </c>
      <c r="D118" s="26" t="s">
        <v>223</v>
      </c>
      <c r="E118" s="32"/>
      <c r="F118" s="88">
        <f>+F119</f>
        <v>200</v>
      </c>
    </row>
    <row r="119" spans="1:6" s="4" customFormat="1" ht="20.25">
      <c r="A119" s="71" t="s">
        <v>437</v>
      </c>
      <c r="B119" s="29" t="s">
        <v>22</v>
      </c>
      <c r="C119" s="25" t="s">
        <v>48</v>
      </c>
      <c r="D119" s="25" t="s">
        <v>224</v>
      </c>
      <c r="E119" s="30" t="s">
        <v>35</v>
      </c>
      <c r="F119" s="88">
        <f>+F120</f>
        <v>200</v>
      </c>
    </row>
    <row r="120" spans="1:6" s="11" customFormat="1" ht="37.5">
      <c r="A120" s="73" t="s">
        <v>167</v>
      </c>
      <c r="B120" s="31" t="s">
        <v>22</v>
      </c>
      <c r="C120" s="26" t="s">
        <v>48</v>
      </c>
      <c r="D120" s="26" t="s">
        <v>224</v>
      </c>
      <c r="E120" s="32" t="s">
        <v>166</v>
      </c>
      <c r="F120" s="88">
        <v>200</v>
      </c>
    </row>
    <row r="121" spans="1:6" s="9" customFormat="1" ht="20.25">
      <c r="A121" s="72" t="s">
        <v>438</v>
      </c>
      <c r="B121" s="31" t="s">
        <v>22</v>
      </c>
      <c r="C121" s="26" t="s">
        <v>48</v>
      </c>
      <c r="D121" s="26" t="s">
        <v>225</v>
      </c>
      <c r="E121" s="32"/>
      <c r="F121" s="88">
        <f>+F122+F125</f>
        <v>7906.9</v>
      </c>
    </row>
    <row r="122" spans="1:6" s="4" customFormat="1" ht="20.25">
      <c r="A122" s="71" t="s">
        <v>439</v>
      </c>
      <c r="B122" s="29" t="s">
        <v>22</v>
      </c>
      <c r="C122" s="25" t="s">
        <v>48</v>
      </c>
      <c r="D122" s="25" t="s">
        <v>226</v>
      </c>
      <c r="E122" s="30" t="s">
        <v>35</v>
      </c>
      <c r="F122" s="88">
        <f>+F123+F124</f>
        <v>110</v>
      </c>
    </row>
    <row r="123" spans="1:6" s="11" customFormat="1" ht="37.5">
      <c r="A123" s="73" t="s">
        <v>167</v>
      </c>
      <c r="B123" s="31" t="s">
        <v>22</v>
      </c>
      <c r="C123" s="26" t="s">
        <v>48</v>
      </c>
      <c r="D123" s="26" t="s">
        <v>226</v>
      </c>
      <c r="E123" s="32" t="s">
        <v>166</v>
      </c>
      <c r="F123" s="88">
        <v>10</v>
      </c>
    </row>
    <row r="124" spans="1:6" s="11" customFormat="1" ht="20.25">
      <c r="A124" s="73" t="s">
        <v>419</v>
      </c>
      <c r="B124" s="31" t="s">
        <v>22</v>
      </c>
      <c r="C124" s="26" t="s">
        <v>48</v>
      </c>
      <c r="D124" s="26" t="s">
        <v>226</v>
      </c>
      <c r="E124" s="32" t="s">
        <v>176</v>
      </c>
      <c r="F124" s="88">
        <v>100</v>
      </c>
    </row>
    <row r="125" spans="1:6" s="5" customFormat="1" ht="112.5">
      <c r="A125" s="73" t="s">
        <v>389</v>
      </c>
      <c r="B125" s="31" t="s">
        <v>22</v>
      </c>
      <c r="C125" s="26" t="s">
        <v>48</v>
      </c>
      <c r="D125" s="26" t="s">
        <v>420</v>
      </c>
      <c r="E125" s="32"/>
      <c r="F125" s="88">
        <f>+F126</f>
        <v>7796.9</v>
      </c>
    </row>
    <row r="126" spans="1:6" s="11" customFormat="1" ht="20.25">
      <c r="A126" s="71" t="s">
        <v>175</v>
      </c>
      <c r="B126" s="31" t="s">
        <v>22</v>
      </c>
      <c r="C126" s="26" t="s">
        <v>48</v>
      </c>
      <c r="D126" s="26" t="s">
        <v>420</v>
      </c>
      <c r="E126" s="32" t="s">
        <v>176</v>
      </c>
      <c r="F126" s="88">
        <v>7796.9</v>
      </c>
    </row>
    <row r="127" spans="1:6" s="9" customFormat="1" ht="20.25">
      <c r="A127" s="72" t="s">
        <v>424</v>
      </c>
      <c r="B127" s="31" t="s">
        <v>22</v>
      </c>
      <c r="C127" s="26" t="s">
        <v>48</v>
      </c>
      <c r="D127" s="26" t="s">
        <v>421</v>
      </c>
      <c r="E127" s="32"/>
      <c r="F127" s="88">
        <f>+F128+F132</f>
        <v>14161.400000000001</v>
      </c>
    </row>
    <row r="128" spans="1:6" s="4" customFormat="1" ht="20.25">
      <c r="A128" s="71" t="s">
        <v>425</v>
      </c>
      <c r="B128" s="29" t="s">
        <v>22</v>
      </c>
      <c r="C128" s="25" t="s">
        <v>48</v>
      </c>
      <c r="D128" s="25" t="s">
        <v>423</v>
      </c>
      <c r="E128" s="30" t="s">
        <v>35</v>
      </c>
      <c r="F128" s="88">
        <f>+F129+F130+F131</f>
        <v>14111.400000000001</v>
      </c>
    </row>
    <row r="129" spans="1:6" s="11" customFormat="1" ht="20.25">
      <c r="A129" s="78" t="s">
        <v>524</v>
      </c>
      <c r="B129" s="31" t="s">
        <v>22</v>
      </c>
      <c r="C129" s="26" t="s">
        <v>48</v>
      </c>
      <c r="D129" s="26" t="s">
        <v>423</v>
      </c>
      <c r="E129" s="32" t="s">
        <v>172</v>
      </c>
      <c r="F129" s="88">
        <v>8041.6</v>
      </c>
    </row>
    <row r="130" spans="1:6" s="11" customFormat="1" ht="37.5">
      <c r="A130" s="73" t="s">
        <v>167</v>
      </c>
      <c r="B130" s="31" t="s">
        <v>22</v>
      </c>
      <c r="C130" s="26" t="s">
        <v>48</v>
      </c>
      <c r="D130" s="26" t="s">
        <v>423</v>
      </c>
      <c r="E130" s="32" t="s">
        <v>166</v>
      </c>
      <c r="F130" s="88">
        <v>5899.8</v>
      </c>
    </row>
    <row r="131" spans="1:6" s="11" customFormat="1" ht="20.25">
      <c r="A131" s="73" t="s">
        <v>168</v>
      </c>
      <c r="B131" s="31" t="s">
        <v>22</v>
      </c>
      <c r="C131" s="26" t="s">
        <v>48</v>
      </c>
      <c r="D131" s="26" t="s">
        <v>423</v>
      </c>
      <c r="E131" s="32" t="s">
        <v>169</v>
      </c>
      <c r="F131" s="88">
        <v>170</v>
      </c>
    </row>
    <row r="132" spans="1:6" s="4" customFormat="1" ht="168.75">
      <c r="A132" s="73" t="s">
        <v>140</v>
      </c>
      <c r="B132" s="31" t="s">
        <v>22</v>
      </c>
      <c r="C132" s="26" t="s">
        <v>48</v>
      </c>
      <c r="D132" s="26" t="s">
        <v>427</v>
      </c>
      <c r="E132" s="32"/>
      <c r="F132" s="89">
        <f>+F133</f>
        <v>50</v>
      </c>
    </row>
    <row r="133" spans="1:6" s="11" customFormat="1" ht="37.5">
      <c r="A133" s="73" t="s">
        <v>167</v>
      </c>
      <c r="B133" s="31" t="s">
        <v>22</v>
      </c>
      <c r="C133" s="26" t="s">
        <v>48</v>
      </c>
      <c r="D133" s="26" t="s">
        <v>427</v>
      </c>
      <c r="E133" s="32" t="s">
        <v>166</v>
      </c>
      <c r="F133" s="88">
        <v>50</v>
      </c>
    </row>
    <row r="134" spans="1:6" s="8" customFormat="1" ht="56.25">
      <c r="A134" s="72" t="s">
        <v>432</v>
      </c>
      <c r="B134" s="31" t="s">
        <v>22</v>
      </c>
      <c r="C134" s="26" t="s">
        <v>48</v>
      </c>
      <c r="D134" s="26" t="s">
        <v>227</v>
      </c>
      <c r="E134" s="32"/>
      <c r="F134" s="89">
        <f>+F135+F138</f>
        <v>508</v>
      </c>
    </row>
    <row r="135" spans="1:6" s="4" customFormat="1" ht="20.25">
      <c r="A135" s="73" t="s">
        <v>105</v>
      </c>
      <c r="B135" s="31" t="s">
        <v>22</v>
      </c>
      <c r="C135" s="26" t="s">
        <v>48</v>
      </c>
      <c r="D135" s="26" t="s">
        <v>228</v>
      </c>
      <c r="E135" s="32"/>
      <c r="F135" s="89">
        <f>+F136+F137</f>
        <v>308</v>
      </c>
    </row>
    <row r="136" spans="1:6" s="11" customFormat="1" ht="37.5">
      <c r="A136" s="73" t="s">
        <v>167</v>
      </c>
      <c r="B136" s="31" t="s">
        <v>22</v>
      </c>
      <c r="C136" s="26" t="s">
        <v>48</v>
      </c>
      <c r="D136" s="26" t="s">
        <v>228</v>
      </c>
      <c r="E136" s="32" t="s">
        <v>166</v>
      </c>
      <c r="F136" s="88">
        <v>290</v>
      </c>
    </row>
    <row r="137" spans="1:6" s="11" customFormat="1" ht="20.25">
      <c r="A137" s="72" t="s">
        <v>197</v>
      </c>
      <c r="B137" s="31" t="s">
        <v>22</v>
      </c>
      <c r="C137" s="26" t="s">
        <v>48</v>
      </c>
      <c r="D137" s="26" t="s">
        <v>228</v>
      </c>
      <c r="E137" s="32" t="s">
        <v>196</v>
      </c>
      <c r="F137" s="88">
        <v>18</v>
      </c>
    </row>
    <row r="138" spans="1:6" s="4" customFormat="1" ht="75">
      <c r="A138" s="73" t="s">
        <v>160</v>
      </c>
      <c r="B138" s="31" t="s">
        <v>22</v>
      </c>
      <c r="C138" s="26" t="s">
        <v>48</v>
      </c>
      <c r="D138" s="26" t="s">
        <v>229</v>
      </c>
      <c r="E138" s="32"/>
      <c r="F138" s="89">
        <f>+F140+F139</f>
        <v>200</v>
      </c>
    </row>
    <row r="139" spans="1:6" s="11" customFormat="1" ht="37.5">
      <c r="A139" s="73" t="s">
        <v>167</v>
      </c>
      <c r="B139" s="31" t="s">
        <v>22</v>
      </c>
      <c r="C139" s="26" t="s">
        <v>48</v>
      </c>
      <c r="D139" s="26" t="s">
        <v>229</v>
      </c>
      <c r="E139" s="32" t="s">
        <v>166</v>
      </c>
      <c r="F139" s="88">
        <v>100</v>
      </c>
    </row>
    <row r="140" spans="1:6" s="11" customFormat="1" ht="20.25">
      <c r="A140" s="72" t="s">
        <v>197</v>
      </c>
      <c r="B140" s="31" t="s">
        <v>22</v>
      </c>
      <c r="C140" s="26" t="s">
        <v>48</v>
      </c>
      <c r="D140" s="26" t="s">
        <v>229</v>
      </c>
      <c r="E140" s="32" t="s">
        <v>196</v>
      </c>
      <c r="F140" s="88">
        <v>100</v>
      </c>
    </row>
    <row r="141" spans="1:6" s="8" customFormat="1" ht="56.25">
      <c r="A141" s="71" t="s">
        <v>18</v>
      </c>
      <c r="B141" s="29" t="s">
        <v>22</v>
      </c>
      <c r="C141" s="25" t="s">
        <v>48</v>
      </c>
      <c r="D141" s="25" t="s">
        <v>204</v>
      </c>
      <c r="E141" s="30"/>
      <c r="F141" s="88">
        <f>+F142</f>
        <v>8444.7</v>
      </c>
    </row>
    <row r="142" spans="1:6" s="9" customFormat="1" ht="20.25">
      <c r="A142" s="71" t="s">
        <v>106</v>
      </c>
      <c r="B142" s="29" t="s">
        <v>22</v>
      </c>
      <c r="C142" s="25" t="s">
        <v>48</v>
      </c>
      <c r="D142" s="25" t="s">
        <v>205</v>
      </c>
      <c r="E142" s="30" t="s">
        <v>35</v>
      </c>
      <c r="F142" s="88">
        <f>+F143</f>
        <v>8444.7</v>
      </c>
    </row>
    <row r="143" spans="1:6" s="4" customFormat="1" ht="20.25">
      <c r="A143" s="72" t="s">
        <v>20</v>
      </c>
      <c r="B143" s="31" t="s">
        <v>22</v>
      </c>
      <c r="C143" s="26" t="s">
        <v>48</v>
      </c>
      <c r="D143" s="26" t="s">
        <v>207</v>
      </c>
      <c r="E143" s="32"/>
      <c r="F143" s="89">
        <f>+F144+F145+F146</f>
        <v>8444.7</v>
      </c>
    </row>
    <row r="144" spans="1:6" s="11" customFormat="1" ht="37.5">
      <c r="A144" s="73" t="s">
        <v>164</v>
      </c>
      <c r="B144" s="31" t="s">
        <v>22</v>
      </c>
      <c r="C144" s="26" t="s">
        <v>48</v>
      </c>
      <c r="D144" s="26" t="s">
        <v>207</v>
      </c>
      <c r="E144" s="32" t="s">
        <v>165</v>
      </c>
      <c r="F144" s="88">
        <v>7745.1</v>
      </c>
    </row>
    <row r="145" spans="1:6" s="11" customFormat="1" ht="37.5">
      <c r="A145" s="73" t="s">
        <v>167</v>
      </c>
      <c r="B145" s="31" t="s">
        <v>22</v>
      </c>
      <c r="C145" s="26" t="s">
        <v>48</v>
      </c>
      <c r="D145" s="26" t="s">
        <v>207</v>
      </c>
      <c r="E145" s="32" t="s">
        <v>166</v>
      </c>
      <c r="F145" s="88">
        <v>695.6</v>
      </c>
    </row>
    <row r="146" spans="1:6" s="11" customFormat="1" ht="20.25">
      <c r="A146" s="73" t="s">
        <v>168</v>
      </c>
      <c r="B146" s="31" t="s">
        <v>22</v>
      </c>
      <c r="C146" s="26" t="s">
        <v>48</v>
      </c>
      <c r="D146" s="26" t="s">
        <v>207</v>
      </c>
      <c r="E146" s="32" t="s">
        <v>169</v>
      </c>
      <c r="F146" s="88">
        <v>4</v>
      </c>
    </row>
    <row r="147" spans="1:6" s="8" customFormat="1" ht="20.25">
      <c r="A147" s="71" t="s">
        <v>98</v>
      </c>
      <c r="B147" s="29" t="s">
        <v>22</v>
      </c>
      <c r="C147" s="25" t="s">
        <v>48</v>
      </c>
      <c r="D147" s="25" t="s">
        <v>208</v>
      </c>
      <c r="E147" s="30"/>
      <c r="F147" s="88">
        <f>+F148</f>
        <v>5126</v>
      </c>
    </row>
    <row r="148" spans="1:6" s="9" customFormat="1" ht="20.25">
      <c r="A148" s="71" t="s">
        <v>135</v>
      </c>
      <c r="B148" s="29" t="s">
        <v>22</v>
      </c>
      <c r="C148" s="25" t="s">
        <v>48</v>
      </c>
      <c r="D148" s="25" t="s">
        <v>302</v>
      </c>
      <c r="E148" s="30"/>
      <c r="F148" s="88">
        <f>SUM(F149)</f>
        <v>5126</v>
      </c>
    </row>
    <row r="149" spans="1:6" s="4" customFormat="1" ht="37.5">
      <c r="A149" s="71" t="s">
        <v>111</v>
      </c>
      <c r="B149" s="31" t="s">
        <v>22</v>
      </c>
      <c r="C149" s="26" t="s">
        <v>48</v>
      </c>
      <c r="D149" s="26" t="s">
        <v>303</v>
      </c>
      <c r="E149" s="32"/>
      <c r="F149" s="89">
        <f>+F150+F151</f>
        <v>5126</v>
      </c>
    </row>
    <row r="150" spans="1:6" s="11" customFormat="1" ht="37.5">
      <c r="A150" s="73" t="s">
        <v>167</v>
      </c>
      <c r="B150" s="31" t="s">
        <v>22</v>
      </c>
      <c r="C150" s="26" t="s">
        <v>48</v>
      </c>
      <c r="D150" s="26" t="s">
        <v>303</v>
      </c>
      <c r="E150" s="32" t="s">
        <v>166</v>
      </c>
      <c r="F150" s="88">
        <v>4906</v>
      </c>
    </row>
    <row r="151" spans="1:6" s="11" customFormat="1" ht="20.25">
      <c r="A151" s="73" t="s">
        <v>168</v>
      </c>
      <c r="B151" s="31" t="s">
        <v>22</v>
      </c>
      <c r="C151" s="26" t="s">
        <v>48</v>
      </c>
      <c r="D151" s="26" t="s">
        <v>303</v>
      </c>
      <c r="E151" s="32" t="s">
        <v>169</v>
      </c>
      <c r="F151" s="88">
        <v>220</v>
      </c>
    </row>
    <row r="152" spans="1:6" s="13" customFormat="1" ht="37.5">
      <c r="A152" s="77" t="s">
        <v>51</v>
      </c>
      <c r="B152" s="60" t="s">
        <v>32</v>
      </c>
      <c r="C152" s="61" t="s">
        <v>23</v>
      </c>
      <c r="D152" s="61"/>
      <c r="E152" s="62"/>
      <c r="F152" s="91">
        <f>+F153+F161</f>
        <v>2444.7</v>
      </c>
    </row>
    <row r="153" spans="1:6" s="9" customFormat="1" ht="56.25">
      <c r="A153" s="72" t="s">
        <v>97</v>
      </c>
      <c r="B153" s="31" t="s">
        <v>32</v>
      </c>
      <c r="C153" s="26" t="s">
        <v>37</v>
      </c>
      <c r="D153" s="26"/>
      <c r="E153" s="32"/>
      <c r="F153" s="89">
        <f>+F154</f>
        <v>1800</v>
      </c>
    </row>
    <row r="154" spans="1:6" s="8" customFormat="1" ht="20.25">
      <c r="A154" s="71" t="s">
        <v>98</v>
      </c>
      <c r="B154" s="29" t="s">
        <v>32</v>
      </c>
      <c r="C154" s="25" t="s">
        <v>37</v>
      </c>
      <c r="D154" s="25" t="s">
        <v>208</v>
      </c>
      <c r="E154" s="30"/>
      <c r="F154" s="88">
        <f>+F155</f>
        <v>1800</v>
      </c>
    </row>
    <row r="155" spans="1:6" s="4" customFormat="1" ht="20.25">
      <c r="A155" s="71" t="s">
        <v>133</v>
      </c>
      <c r="B155" s="29" t="s">
        <v>32</v>
      </c>
      <c r="C155" s="25" t="s">
        <v>37</v>
      </c>
      <c r="D155" s="25" t="s">
        <v>230</v>
      </c>
      <c r="E155" s="30" t="s">
        <v>35</v>
      </c>
      <c r="F155" s="88">
        <f>+F156</f>
        <v>1800</v>
      </c>
    </row>
    <row r="156" spans="1:6" s="4" customFormat="1" ht="56.25">
      <c r="A156" s="71" t="s">
        <v>388</v>
      </c>
      <c r="B156" s="29" t="s">
        <v>32</v>
      </c>
      <c r="C156" s="25" t="s">
        <v>37</v>
      </c>
      <c r="D156" s="25" t="s">
        <v>231</v>
      </c>
      <c r="E156" s="30"/>
      <c r="F156" s="88">
        <f>+F157+F159</f>
        <v>1800</v>
      </c>
    </row>
    <row r="157" spans="1:6" s="4" customFormat="1" ht="37.5">
      <c r="A157" s="71" t="s">
        <v>158</v>
      </c>
      <c r="B157" s="29" t="s">
        <v>32</v>
      </c>
      <c r="C157" s="25" t="s">
        <v>37</v>
      </c>
      <c r="D157" s="25" t="s">
        <v>363</v>
      </c>
      <c r="E157" s="30"/>
      <c r="F157" s="88">
        <f>+F158</f>
        <v>800</v>
      </c>
    </row>
    <row r="158" spans="1:6" s="11" customFormat="1" ht="37.5">
      <c r="A158" s="73" t="s">
        <v>167</v>
      </c>
      <c r="B158" s="29" t="s">
        <v>32</v>
      </c>
      <c r="C158" s="25" t="s">
        <v>37</v>
      </c>
      <c r="D158" s="25" t="s">
        <v>363</v>
      </c>
      <c r="E158" s="30" t="s">
        <v>166</v>
      </c>
      <c r="F158" s="88">
        <v>800</v>
      </c>
    </row>
    <row r="159" spans="1:6" s="4" customFormat="1" ht="37.5">
      <c r="A159" s="71" t="s">
        <v>387</v>
      </c>
      <c r="B159" s="29" t="s">
        <v>32</v>
      </c>
      <c r="C159" s="25" t="s">
        <v>37</v>
      </c>
      <c r="D159" s="25" t="s">
        <v>367</v>
      </c>
      <c r="E159" s="30"/>
      <c r="F159" s="88">
        <f>+F160</f>
        <v>1000</v>
      </c>
    </row>
    <row r="160" spans="1:6" s="11" customFormat="1" ht="37.5">
      <c r="A160" s="73" t="s">
        <v>167</v>
      </c>
      <c r="B160" s="29" t="s">
        <v>32</v>
      </c>
      <c r="C160" s="25" t="s">
        <v>37</v>
      </c>
      <c r="D160" s="25" t="s">
        <v>367</v>
      </c>
      <c r="E160" s="30" t="s">
        <v>166</v>
      </c>
      <c r="F160" s="88">
        <v>1000</v>
      </c>
    </row>
    <row r="161" spans="1:6" s="11" customFormat="1" ht="37.5">
      <c r="A161" s="72" t="s">
        <v>60</v>
      </c>
      <c r="B161" s="31" t="s">
        <v>32</v>
      </c>
      <c r="C161" s="26" t="s">
        <v>62</v>
      </c>
      <c r="D161" s="26"/>
      <c r="E161" s="32"/>
      <c r="F161" s="89">
        <f>+F162</f>
        <v>644.7</v>
      </c>
    </row>
    <row r="162" spans="1:6" s="9" customFormat="1" ht="56.25">
      <c r="A162" s="71" t="s">
        <v>163</v>
      </c>
      <c r="B162" s="31" t="s">
        <v>32</v>
      </c>
      <c r="C162" s="26" t="s">
        <v>62</v>
      </c>
      <c r="D162" s="26" t="s">
        <v>290</v>
      </c>
      <c r="E162" s="32"/>
      <c r="F162" s="89">
        <f>+F163</f>
        <v>644.7</v>
      </c>
    </row>
    <row r="163" spans="1:6" s="9" customFormat="1" ht="20.25">
      <c r="A163" s="74" t="s">
        <v>92</v>
      </c>
      <c r="B163" s="31" t="s">
        <v>32</v>
      </c>
      <c r="C163" s="26" t="s">
        <v>62</v>
      </c>
      <c r="D163" s="26" t="s">
        <v>291</v>
      </c>
      <c r="E163" s="32"/>
      <c r="F163" s="89">
        <f>+F168+F164+F166</f>
        <v>644.7</v>
      </c>
    </row>
    <row r="164" spans="1:6" s="4" customFormat="1" ht="20.25">
      <c r="A164" s="71" t="s">
        <v>82</v>
      </c>
      <c r="B164" s="31" t="s">
        <v>32</v>
      </c>
      <c r="C164" s="26" t="s">
        <v>62</v>
      </c>
      <c r="D164" s="26" t="s">
        <v>293</v>
      </c>
      <c r="E164" s="32"/>
      <c r="F164" s="89">
        <f>+F165</f>
        <v>100</v>
      </c>
    </row>
    <row r="165" spans="1:6" s="11" customFormat="1" ht="20.25">
      <c r="A165" s="72" t="s">
        <v>178</v>
      </c>
      <c r="B165" s="31" t="s">
        <v>32</v>
      </c>
      <c r="C165" s="26" t="s">
        <v>62</v>
      </c>
      <c r="D165" s="26" t="s">
        <v>293</v>
      </c>
      <c r="E165" s="32" t="s">
        <v>177</v>
      </c>
      <c r="F165" s="88">
        <v>100</v>
      </c>
    </row>
    <row r="166" spans="1:6" s="4" customFormat="1" ht="37.5">
      <c r="A166" s="71" t="s">
        <v>61</v>
      </c>
      <c r="B166" s="31" t="s">
        <v>32</v>
      </c>
      <c r="C166" s="26" t="s">
        <v>62</v>
      </c>
      <c r="D166" s="26" t="s">
        <v>292</v>
      </c>
      <c r="E166" s="32"/>
      <c r="F166" s="89">
        <f>+F167</f>
        <v>375</v>
      </c>
    </row>
    <row r="167" spans="1:6" s="11" customFormat="1" ht="37.5">
      <c r="A167" s="73" t="s">
        <v>167</v>
      </c>
      <c r="B167" s="31" t="s">
        <v>32</v>
      </c>
      <c r="C167" s="26" t="s">
        <v>62</v>
      </c>
      <c r="D167" s="26" t="s">
        <v>292</v>
      </c>
      <c r="E167" s="32" t="s">
        <v>166</v>
      </c>
      <c r="F167" s="88">
        <v>375</v>
      </c>
    </row>
    <row r="168" spans="1:6" s="11" customFormat="1" ht="56.25">
      <c r="A168" s="71" t="s">
        <v>102</v>
      </c>
      <c r="B168" s="31" t="s">
        <v>32</v>
      </c>
      <c r="C168" s="26" t="s">
        <v>62</v>
      </c>
      <c r="D168" s="26" t="s">
        <v>378</v>
      </c>
      <c r="E168" s="32"/>
      <c r="F168" s="89">
        <f>+F169</f>
        <v>169.7</v>
      </c>
    </row>
    <row r="169" spans="1:6" s="11" customFormat="1" ht="37.5">
      <c r="A169" s="73" t="s">
        <v>167</v>
      </c>
      <c r="B169" s="31" t="s">
        <v>32</v>
      </c>
      <c r="C169" s="26" t="s">
        <v>62</v>
      </c>
      <c r="D169" s="26" t="s">
        <v>378</v>
      </c>
      <c r="E169" s="32" t="s">
        <v>166</v>
      </c>
      <c r="F169" s="88">
        <v>169.7</v>
      </c>
    </row>
    <row r="170" spans="1:6" s="13" customFormat="1" ht="20.25">
      <c r="A170" s="77" t="s">
        <v>38</v>
      </c>
      <c r="B170" s="60" t="s">
        <v>30</v>
      </c>
      <c r="C170" s="61" t="s">
        <v>23</v>
      </c>
      <c r="D170" s="61"/>
      <c r="E170" s="62"/>
      <c r="F170" s="91">
        <f>SUM(F171+F177+F190+F208+F219)</f>
        <v>46231.6</v>
      </c>
    </row>
    <row r="171" spans="1:6" s="9" customFormat="1" ht="20.25">
      <c r="A171" s="71" t="s">
        <v>7</v>
      </c>
      <c r="B171" s="29" t="s">
        <v>30</v>
      </c>
      <c r="C171" s="25" t="s">
        <v>22</v>
      </c>
      <c r="D171" s="25"/>
      <c r="E171" s="30"/>
      <c r="F171" s="88">
        <f>+F172</f>
        <v>1080</v>
      </c>
    </row>
    <row r="172" spans="1:6" s="8" customFormat="1" ht="37.5">
      <c r="A172" s="74" t="s">
        <v>103</v>
      </c>
      <c r="B172" s="29" t="s">
        <v>30</v>
      </c>
      <c r="C172" s="25" t="s">
        <v>22</v>
      </c>
      <c r="D172" s="47" t="s">
        <v>251</v>
      </c>
      <c r="E172" s="30"/>
      <c r="F172" s="88">
        <f>+F173+F175</f>
        <v>1080</v>
      </c>
    </row>
    <row r="173" spans="1:6" s="4" customFormat="1" ht="20.25">
      <c r="A173" s="71" t="s">
        <v>104</v>
      </c>
      <c r="B173" s="29" t="s">
        <v>30</v>
      </c>
      <c r="C173" s="25" t="s">
        <v>22</v>
      </c>
      <c r="D173" s="47" t="s">
        <v>252</v>
      </c>
      <c r="E173" s="30"/>
      <c r="F173" s="88">
        <f>+F174</f>
        <v>500</v>
      </c>
    </row>
    <row r="174" spans="1:6" s="11" customFormat="1" ht="20.25">
      <c r="A174" s="71" t="s">
        <v>175</v>
      </c>
      <c r="B174" s="29" t="s">
        <v>30</v>
      </c>
      <c r="C174" s="25" t="s">
        <v>22</v>
      </c>
      <c r="D174" s="47" t="s">
        <v>252</v>
      </c>
      <c r="E174" s="30" t="s">
        <v>176</v>
      </c>
      <c r="F174" s="88">
        <v>500</v>
      </c>
    </row>
    <row r="175" spans="1:6" s="4" customFormat="1" ht="37.5">
      <c r="A175" s="71" t="s">
        <v>156</v>
      </c>
      <c r="B175" s="29" t="s">
        <v>30</v>
      </c>
      <c r="C175" s="48" t="s">
        <v>22</v>
      </c>
      <c r="D175" s="47" t="s">
        <v>253</v>
      </c>
      <c r="E175" s="49"/>
      <c r="F175" s="88">
        <f>+F176</f>
        <v>580</v>
      </c>
    </row>
    <row r="176" spans="1:6" s="11" customFormat="1" ht="20.25">
      <c r="A176" s="71" t="s">
        <v>175</v>
      </c>
      <c r="B176" s="29" t="s">
        <v>30</v>
      </c>
      <c r="C176" s="48" t="s">
        <v>22</v>
      </c>
      <c r="D176" s="47" t="s">
        <v>253</v>
      </c>
      <c r="E176" s="49">
        <v>610</v>
      </c>
      <c r="F176" s="88">
        <v>580</v>
      </c>
    </row>
    <row r="177" spans="1:6" s="9" customFormat="1" ht="20.25">
      <c r="A177" s="71" t="s">
        <v>3</v>
      </c>
      <c r="B177" s="29" t="s">
        <v>30</v>
      </c>
      <c r="C177" s="25" t="s">
        <v>25</v>
      </c>
      <c r="D177" s="25"/>
      <c r="E177" s="30"/>
      <c r="F177" s="88">
        <f>F183+F178</f>
        <v>391.29999999999995</v>
      </c>
    </row>
    <row r="178" spans="1:6" s="8" customFormat="1" ht="56.25">
      <c r="A178" s="71" t="s">
        <v>431</v>
      </c>
      <c r="B178" s="29" t="s">
        <v>30</v>
      </c>
      <c r="C178" s="25" t="s">
        <v>25</v>
      </c>
      <c r="D178" s="25" t="s">
        <v>227</v>
      </c>
      <c r="E178" s="30"/>
      <c r="F178" s="88">
        <f>SUM(F179)</f>
        <v>216</v>
      </c>
    </row>
    <row r="179" spans="1:6" s="4" customFormat="1" ht="75">
      <c r="A179" s="71" t="s">
        <v>160</v>
      </c>
      <c r="B179" s="29" t="s">
        <v>30</v>
      </c>
      <c r="C179" s="25" t="s">
        <v>25</v>
      </c>
      <c r="D179" s="25" t="s">
        <v>229</v>
      </c>
      <c r="E179" s="30"/>
      <c r="F179" s="88">
        <f>SUM(F180+F181+F182)</f>
        <v>216</v>
      </c>
    </row>
    <row r="180" spans="1:6" s="11" customFormat="1" ht="37.5">
      <c r="A180" s="73" t="s">
        <v>167</v>
      </c>
      <c r="B180" s="29" t="s">
        <v>30</v>
      </c>
      <c r="C180" s="25" t="s">
        <v>25</v>
      </c>
      <c r="D180" s="25" t="s">
        <v>229</v>
      </c>
      <c r="E180" s="30" t="s">
        <v>166</v>
      </c>
      <c r="F180" s="88">
        <v>68</v>
      </c>
    </row>
    <row r="181" spans="1:6" s="11" customFormat="1" ht="20.25">
      <c r="A181" s="73" t="s">
        <v>197</v>
      </c>
      <c r="B181" s="29" t="s">
        <v>30</v>
      </c>
      <c r="C181" s="25" t="s">
        <v>25</v>
      </c>
      <c r="D181" s="25" t="s">
        <v>229</v>
      </c>
      <c r="E181" s="30" t="s">
        <v>196</v>
      </c>
      <c r="F181" s="88">
        <v>98</v>
      </c>
    </row>
    <row r="182" spans="1:6" s="11" customFormat="1" ht="20.25">
      <c r="A182" s="73" t="s">
        <v>173</v>
      </c>
      <c r="B182" s="29" t="s">
        <v>30</v>
      </c>
      <c r="C182" s="25" t="s">
        <v>25</v>
      </c>
      <c r="D182" s="25" t="s">
        <v>229</v>
      </c>
      <c r="E182" s="30" t="s">
        <v>174</v>
      </c>
      <c r="F182" s="88">
        <v>50</v>
      </c>
    </row>
    <row r="183" spans="1:6" s="8" customFormat="1" ht="56.25">
      <c r="A183" s="73" t="s">
        <v>458</v>
      </c>
      <c r="B183" s="29" t="s">
        <v>30</v>
      </c>
      <c r="C183" s="25" t="s">
        <v>25</v>
      </c>
      <c r="D183" s="25" t="s">
        <v>454</v>
      </c>
      <c r="E183" s="30"/>
      <c r="F183" s="88">
        <f aca="true" t="shared" si="0" ref="F183:F188">F184</f>
        <v>175.29999999999998</v>
      </c>
    </row>
    <row r="184" spans="1:6" s="9" customFormat="1" ht="37.5">
      <c r="A184" s="73" t="s">
        <v>459</v>
      </c>
      <c r="B184" s="29" t="s">
        <v>30</v>
      </c>
      <c r="C184" s="25" t="s">
        <v>25</v>
      </c>
      <c r="D184" s="25" t="s">
        <v>455</v>
      </c>
      <c r="E184" s="30"/>
      <c r="F184" s="88">
        <f t="shared" si="0"/>
        <v>175.29999999999998</v>
      </c>
    </row>
    <row r="185" spans="1:6" s="4" customFormat="1" ht="37.5">
      <c r="A185" s="73" t="s">
        <v>460</v>
      </c>
      <c r="B185" s="31" t="s">
        <v>30</v>
      </c>
      <c r="C185" s="26" t="s">
        <v>25</v>
      </c>
      <c r="D185" s="26" t="s">
        <v>456</v>
      </c>
      <c r="E185" s="32"/>
      <c r="F185" s="89">
        <f>F186+F188</f>
        <v>175.29999999999998</v>
      </c>
    </row>
    <row r="186" spans="1:6" s="4" customFormat="1" ht="37.5">
      <c r="A186" s="73" t="s">
        <v>513</v>
      </c>
      <c r="B186" s="31" t="s">
        <v>30</v>
      </c>
      <c r="C186" s="26" t="s">
        <v>25</v>
      </c>
      <c r="D186" s="26" t="s">
        <v>457</v>
      </c>
      <c r="E186" s="32"/>
      <c r="F186" s="89">
        <f t="shared" si="0"/>
        <v>140.2</v>
      </c>
    </row>
    <row r="187" spans="1:6" s="11" customFormat="1" ht="37.5">
      <c r="A187" s="73" t="s">
        <v>167</v>
      </c>
      <c r="B187" s="31" t="s">
        <v>30</v>
      </c>
      <c r="C187" s="26" t="s">
        <v>25</v>
      </c>
      <c r="D187" s="26" t="s">
        <v>457</v>
      </c>
      <c r="E187" s="32" t="s">
        <v>166</v>
      </c>
      <c r="F187" s="88">
        <v>140.2</v>
      </c>
    </row>
    <row r="188" spans="1:6" s="4" customFormat="1" ht="56.25">
      <c r="A188" s="73" t="s">
        <v>499</v>
      </c>
      <c r="B188" s="31" t="s">
        <v>30</v>
      </c>
      <c r="C188" s="26" t="s">
        <v>25</v>
      </c>
      <c r="D188" s="26" t="s">
        <v>498</v>
      </c>
      <c r="E188" s="32"/>
      <c r="F188" s="89">
        <f t="shared" si="0"/>
        <v>35.1</v>
      </c>
    </row>
    <row r="189" spans="1:6" s="11" customFormat="1" ht="37.5">
      <c r="A189" s="73" t="s">
        <v>167</v>
      </c>
      <c r="B189" s="31" t="s">
        <v>30</v>
      </c>
      <c r="C189" s="26" t="s">
        <v>25</v>
      </c>
      <c r="D189" s="26" t="s">
        <v>498</v>
      </c>
      <c r="E189" s="32" t="s">
        <v>166</v>
      </c>
      <c r="F189" s="88">
        <v>35.1</v>
      </c>
    </row>
    <row r="190" spans="1:6" s="9" customFormat="1" ht="20.25">
      <c r="A190" s="71" t="s">
        <v>39</v>
      </c>
      <c r="B190" s="29" t="s">
        <v>30</v>
      </c>
      <c r="C190" s="25" t="s">
        <v>27</v>
      </c>
      <c r="D190" s="25"/>
      <c r="E190" s="30"/>
      <c r="F190" s="88">
        <f>F191+F197+F203</f>
        <v>6320.4</v>
      </c>
    </row>
    <row r="191" spans="1:6" s="8" customFormat="1" ht="56.25">
      <c r="A191" s="71" t="s">
        <v>482</v>
      </c>
      <c r="B191" s="29" t="s">
        <v>30</v>
      </c>
      <c r="C191" s="25" t="s">
        <v>27</v>
      </c>
      <c r="D191" s="25" t="s">
        <v>483</v>
      </c>
      <c r="E191" s="30"/>
      <c r="F191" s="88">
        <f>+F192</f>
        <v>5000</v>
      </c>
    </row>
    <row r="192" spans="1:6" s="9" customFormat="1" ht="37.5">
      <c r="A192" s="74" t="s">
        <v>484</v>
      </c>
      <c r="B192" s="29" t="s">
        <v>30</v>
      </c>
      <c r="C192" s="25" t="s">
        <v>27</v>
      </c>
      <c r="D192" s="25" t="s">
        <v>486</v>
      </c>
      <c r="E192" s="30"/>
      <c r="F192" s="88">
        <f>+F193+F195</f>
        <v>5000</v>
      </c>
    </row>
    <row r="193" spans="1:6" s="4" customFormat="1" ht="56.25">
      <c r="A193" s="74" t="s">
        <v>485</v>
      </c>
      <c r="B193" s="31" t="s">
        <v>30</v>
      </c>
      <c r="C193" s="26" t="s">
        <v>27</v>
      </c>
      <c r="D193" s="25" t="s">
        <v>487</v>
      </c>
      <c r="E193" s="32"/>
      <c r="F193" s="89">
        <f>+F194</f>
        <v>3100</v>
      </c>
    </row>
    <row r="194" spans="1:6" s="11" customFormat="1" ht="56.25">
      <c r="A194" s="78" t="s">
        <v>191</v>
      </c>
      <c r="B194" s="31" t="s">
        <v>30</v>
      </c>
      <c r="C194" s="26" t="s">
        <v>27</v>
      </c>
      <c r="D194" s="26" t="s">
        <v>487</v>
      </c>
      <c r="E194" s="32" t="s">
        <v>190</v>
      </c>
      <c r="F194" s="88">
        <v>3100</v>
      </c>
    </row>
    <row r="195" spans="1:6" s="4" customFormat="1" ht="56.25">
      <c r="A195" s="74" t="s">
        <v>488</v>
      </c>
      <c r="B195" s="31" t="s">
        <v>30</v>
      </c>
      <c r="C195" s="26" t="s">
        <v>27</v>
      </c>
      <c r="D195" s="25" t="s">
        <v>489</v>
      </c>
      <c r="E195" s="32"/>
      <c r="F195" s="89">
        <f>+F196</f>
        <v>1900</v>
      </c>
    </row>
    <row r="196" spans="1:6" s="11" customFormat="1" ht="56.25">
      <c r="A196" s="78" t="s">
        <v>191</v>
      </c>
      <c r="B196" s="31" t="s">
        <v>30</v>
      </c>
      <c r="C196" s="26" t="s">
        <v>27</v>
      </c>
      <c r="D196" s="26" t="s">
        <v>489</v>
      </c>
      <c r="E196" s="32" t="s">
        <v>190</v>
      </c>
      <c r="F196" s="88">
        <v>1900</v>
      </c>
    </row>
    <row r="197" spans="1:6" s="8" customFormat="1" ht="20.25">
      <c r="A197" s="71" t="s">
        <v>98</v>
      </c>
      <c r="B197" s="29" t="s">
        <v>30</v>
      </c>
      <c r="C197" s="25" t="s">
        <v>27</v>
      </c>
      <c r="D197" s="25" t="s">
        <v>208</v>
      </c>
      <c r="E197" s="30"/>
      <c r="F197" s="88">
        <f>+F198</f>
        <v>320.4</v>
      </c>
    </row>
    <row r="198" spans="1:6" s="9" customFormat="1" ht="20.25">
      <c r="A198" s="71" t="s">
        <v>136</v>
      </c>
      <c r="B198" s="29" t="s">
        <v>30</v>
      </c>
      <c r="C198" s="25" t="s">
        <v>27</v>
      </c>
      <c r="D198" s="25" t="s">
        <v>305</v>
      </c>
      <c r="E198" s="30"/>
      <c r="F198" s="88">
        <f>+F199+F201</f>
        <v>320.4</v>
      </c>
    </row>
    <row r="199" spans="1:6" s="4" customFormat="1" ht="20.25">
      <c r="A199" s="71" t="s">
        <v>139</v>
      </c>
      <c r="B199" s="31" t="s">
        <v>30</v>
      </c>
      <c r="C199" s="26" t="s">
        <v>27</v>
      </c>
      <c r="D199" s="26" t="s">
        <v>306</v>
      </c>
      <c r="E199" s="32"/>
      <c r="F199" s="89">
        <f>+F200</f>
        <v>300</v>
      </c>
    </row>
    <row r="200" spans="1:6" s="11" customFormat="1" ht="37.5">
      <c r="A200" s="73" t="s">
        <v>167</v>
      </c>
      <c r="B200" s="31" t="s">
        <v>30</v>
      </c>
      <c r="C200" s="26" t="s">
        <v>27</v>
      </c>
      <c r="D200" s="26" t="s">
        <v>306</v>
      </c>
      <c r="E200" s="32" t="s">
        <v>166</v>
      </c>
      <c r="F200" s="88">
        <v>300</v>
      </c>
    </row>
    <row r="201" spans="1:6" s="4" customFormat="1" ht="37.5">
      <c r="A201" s="71" t="s">
        <v>491</v>
      </c>
      <c r="B201" s="31" t="s">
        <v>30</v>
      </c>
      <c r="C201" s="26" t="s">
        <v>27</v>
      </c>
      <c r="D201" s="26" t="s">
        <v>490</v>
      </c>
      <c r="E201" s="32"/>
      <c r="F201" s="89">
        <f>+F202</f>
        <v>20.4</v>
      </c>
    </row>
    <row r="202" spans="1:6" s="11" customFormat="1" ht="37.5">
      <c r="A202" s="73" t="s">
        <v>167</v>
      </c>
      <c r="B202" s="31" t="s">
        <v>30</v>
      </c>
      <c r="C202" s="26" t="s">
        <v>27</v>
      </c>
      <c r="D202" s="26" t="s">
        <v>490</v>
      </c>
      <c r="E202" s="32" t="s">
        <v>166</v>
      </c>
      <c r="F202" s="88">
        <v>20.4</v>
      </c>
    </row>
    <row r="203" spans="1:6" s="8" customFormat="1" ht="37.5">
      <c r="A203" s="71" t="s">
        <v>413</v>
      </c>
      <c r="B203" s="29" t="s">
        <v>30</v>
      </c>
      <c r="C203" s="25" t="s">
        <v>27</v>
      </c>
      <c r="D203" s="25" t="s">
        <v>410</v>
      </c>
      <c r="E203" s="30"/>
      <c r="F203" s="88">
        <f>F204</f>
        <v>1000</v>
      </c>
    </row>
    <row r="204" spans="1:6" s="9" customFormat="1" ht="20.25">
      <c r="A204" s="71" t="s">
        <v>414</v>
      </c>
      <c r="B204" s="29" t="s">
        <v>30</v>
      </c>
      <c r="C204" s="25" t="s">
        <v>27</v>
      </c>
      <c r="D204" s="25" t="s">
        <v>411</v>
      </c>
      <c r="E204" s="30"/>
      <c r="F204" s="88">
        <f>F205</f>
        <v>1000</v>
      </c>
    </row>
    <row r="205" spans="1:6" s="4" customFormat="1" ht="37.5">
      <c r="A205" s="71" t="s">
        <v>453</v>
      </c>
      <c r="B205" s="31" t="s">
        <v>30</v>
      </c>
      <c r="C205" s="26" t="s">
        <v>27</v>
      </c>
      <c r="D205" s="26" t="s">
        <v>452</v>
      </c>
      <c r="E205" s="32"/>
      <c r="F205" s="89">
        <f>F206</f>
        <v>1000</v>
      </c>
    </row>
    <row r="206" spans="1:6" s="4" customFormat="1" ht="37.5">
      <c r="A206" s="71" t="s">
        <v>415</v>
      </c>
      <c r="B206" s="31" t="s">
        <v>30</v>
      </c>
      <c r="C206" s="26" t="s">
        <v>27</v>
      </c>
      <c r="D206" s="26" t="s">
        <v>412</v>
      </c>
      <c r="E206" s="32"/>
      <c r="F206" s="89">
        <f>F207</f>
        <v>1000</v>
      </c>
    </row>
    <row r="207" spans="1:6" s="11" customFormat="1" ht="37.5">
      <c r="A207" s="73" t="s">
        <v>167</v>
      </c>
      <c r="B207" s="31" t="s">
        <v>30</v>
      </c>
      <c r="C207" s="26" t="s">
        <v>27</v>
      </c>
      <c r="D207" s="26" t="s">
        <v>412</v>
      </c>
      <c r="E207" s="32" t="s">
        <v>166</v>
      </c>
      <c r="F207" s="88">
        <v>1000</v>
      </c>
    </row>
    <row r="208" spans="1:6" s="9" customFormat="1" ht="20.25">
      <c r="A208" s="72" t="s">
        <v>56</v>
      </c>
      <c r="B208" s="31" t="s">
        <v>30</v>
      </c>
      <c r="C208" s="26" t="s">
        <v>37</v>
      </c>
      <c r="D208" s="26"/>
      <c r="E208" s="32"/>
      <c r="F208" s="88">
        <f>F209</f>
        <v>32178.2</v>
      </c>
    </row>
    <row r="209" spans="1:6" s="8" customFormat="1" ht="56.25">
      <c r="A209" s="74" t="s">
        <v>386</v>
      </c>
      <c r="B209" s="31" t="s">
        <v>30</v>
      </c>
      <c r="C209" s="26" t="s">
        <v>37</v>
      </c>
      <c r="D209" s="26" t="s">
        <v>312</v>
      </c>
      <c r="E209" s="32"/>
      <c r="F209" s="88">
        <f>F210</f>
        <v>32178.2</v>
      </c>
    </row>
    <row r="210" spans="1:6" s="4" customFormat="1" ht="37.5">
      <c r="A210" s="73" t="s">
        <v>474</v>
      </c>
      <c r="B210" s="31" t="s">
        <v>30</v>
      </c>
      <c r="C210" s="26" t="s">
        <v>37</v>
      </c>
      <c r="D210" s="26" t="s">
        <v>319</v>
      </c>
      <c r="E210" s="32"/>
      <c r="F210" s="88">
        <f>F211+F213+F215+F217</f>
        <v>32178.2</v>
      </c>
    </row>
    <row r="211" spans="1:6" s="4" customFormat="1" ht="37.5">
      <c r="A211" s="72" t="s">
        <v>477</v>
      </c>
      <c r="B211" s="31" t="s">
        <v>30</v>
      </c>
      <c r="C211" s="26" t="s">
        <v>37</v>
      </c>
      <c r="D211" s="26" t="s">
        <v>383</v>
      </c>
      <c r="E211" s="32"/>
      <c r="F211" s="88">
        <f>F212</f>
        <v>2965.1</v>
      </c>
    </row>
    <row r="212" spans="1:6" s="11" customFormat="1" ht="37.5">
      <c r="A212" s="73" t="s">
        <v>167</v>
      </c>
      <c r="B212" s="31" t="s">
        <v>30</v>
      </c>
      <c r="C212" s="26" t="s">
        <v>37</v>
      </c>
      <c r="D212" s="26" t="s">
        <v>383</v>
      </c>
      <c r="E212" s="32" t="s">
        <v>166</v>
      </c>
      <c r="F212" s="88">
        <v>2965.1</v>
      </c>
    </row>
    <row r="213" spans="1:6" s="4" customFormat="1" ht="37.5">
      <c r="A213" s="72" t="s">
        <v>478</v>
      </c>
      <c r="B213" s="31" t="s">
        <v>30</v>
      </c>
      <c r="C213" s="26" t="s">
        <v>37</v>
      </c>
      <c r="D213" s="26" t="s">
        <v>358</v>
      </c>
      <c r="E213" s="32"/>
      <c r="F213" s="88">
        <f>F214</f>
        <v>15440.1</v>
      </c>
    </row>
    <row r="214" spans="1:6" s="54" customFormat="1" ht="20.25">
      <c r="A214" s="72" t="s">
        <v>178</v>
      </c>
      <c r="B214" s="31" t="s">
        <v>30</v>
      </c>
      <c r="C214" s="26" t="s">
        <v>37</v>
      </c>
      <c r="D214" s="26" t="s">
        <v>358</v>
      </c>
      <c r="E214" s="32" t="s">
        <v>177</v>
      </c>
      <c r="F214" s="88">
        <v>15440.1</v>
      </c>
    </row>
    <row r="215" spans="1:6" s="4" customFormat="1" ht="56.25">
      <c r="A215" s="73" t="s">
        <v>479</v>
      </c>
      <c r="B215" s="31" t="s">
        <v>30</v>
      </c>
      <c r="C215" s="26" t="s">
        <v>37</v>
      </c>
      <c r="D215" s="26" t="s">
        <v>337</v>
      </c>
      <c r="E215" s="32"/>
      <c r="F215" s="88">
        <f>+F216</f>
        <v>3307.2</v>
      </c>
    </row>
    <row r="216" spans="1:6" s="11" customFormat="1" ht="20.25">
      <c r="A216" s="72" t="s">
        <v>178</v>
      </c>
      <c r="B216" s="31" t="s">
        <v>30</v>
      </c>
      <c r="C216" s="26" t="s">
        <v>37</v>
      </c>
      <c r="D216" s="26" t="s">
        <v>338</v>
      </c>
      <c r="E216" s="32" t="s">
        <v>177</v>
      </c>
      <c r="F216" s="88">
        <v>3307.2</v>
      </c>
    </row>
    <row r="217" spans="1:6" s="4" customFormat="1" ht="56.25">
      <c r="A217" s="73" t="s">
        <v>497</v>
      </c>
      <c r="B217" s="31" t="s">
        <v>30</v>
      </c>
      <c r="C217" s="26" t="s">
        <v>37</v>
      </c>
      <c r="D217" s="26" t="s">
        <v>475</v>
      </c>
      <c r="E217" s="32"/>
      <c r="F217" s="88">
        <f>+F218</f>
        <v>10465.8</v>
      </c>
    </row>
    <row r="218" spans="1:6" s="11" customFormat="1" ht="20.25">
      <c r="A218" s="72" t="s">
        <v>178</v>
      </c>
      <c r="B218" s="31" t="s">
        <v>30</v>
      </c>
      <c r="C218" s="26" t="s">
        <v>37</v>
      </c>
      <c r="D218" s="26" t="s">
        <v>476</v>
      </c>
      <c r="E218" s="32" t="s">
        <v>177</v>
      </c>
      <c r="F218" s="88">
        <v>10465.8</v>
      </c>
    </row>
    <row r="219" spans="1:6" s="40" customFormat="1" ht="20.25">
      <c r="A219" s="79" t="s">
        <v>13</v>
      </c>
      <c r="B219" s="41" t="s">
        <v>30</v>
      </c>
      <c r="C219" s="42" t="s">
        <v>31</v>
      </c>
      <c r="D219" s="42"/>
      <c r="E219" s="43"/>
      <c r="F219" s="92">
        <f>+F220</f>
        <v>6261.7</v>
      </c>
    </row>
    <row r="220" spans="1:6" s="44" customFormat="1" ht="20.25">
      <c r="A220" s="79" t="s">
        <v>110</v>
      </c>
      <c r="B220" s="41" t="s">
        <v>30</v>
      </c>
      <c r="C220" s="42" t="s">
        <v>31</v>
      </c>
      <c r="D220" s="42" t="s">
        <v>249</v>
      </c>
      <c r="E220" s="43"/>
      <c r="F220" s="93">
        <f>+F221</f>
        <v>6261.7</v>
      </c>
    </row>
    <row r="221" spans="1:6" s="45" customFormat="1" ht="37.5">
      <c r="A221" s="80" t="s">
        <v>47</v>
      </c>
      <c r="B221" s="41" t="s">
        <v>30</v>
      </c>
      <c r="C221" s="42" t="s">
        <v>31</v>
      </c>
      <c r="D221" s="42" t="s">
        <v>250</v>
      </c>
      <c r="E221" s="43" t="s">
        <v>35</v>
      </c>
      <c r="F221" s="93">
        <f>+F222+F223+F224</f>
        <v>6261.7</v>
      </c>
    </row>
    <row r="222" spans="1:6" s="46" customFormat="1" ht="20.25">
      <c r="A222" s="78" t="s">
        <v>524</v>
      </c>
      <c r="B222" s="41" t="s">
        <v>30</v>
      </c>
      <c r="C222" s="42" t="s">
        <v>31</v>
      </c>
      <c r="D222" s="42" t="s">
        <v>250</v>
      </c>
      <c r="E222" s="63">
        <v>110</v>
      </c>
      <c r="F222" s="88">
        <v>4303.9</v>
      </c>
    </row>
    <row r="223" spans="1:6" s="46" customFormat="1" ht="37.5">
      <c r="A223" s="73" t="s">
        <v>167</v>
      </c>
      <c r="B223" s="41" t="s">
        <v>30</v>
      </c>
      <c r="C223" s="42" t="s">
        <v>31</v>
      </c>
      <c r="D223" s="42" t="s">
        <v>250</v>
      </c>
      <c r="E223" s="63">
        <v>240</v>
      </c>
      <c r="F223" s="88">
        <v>1879.6</v>
      </c>
    </row>
    <row r="224" spans="1:6" s="46" customFormat="1" ht="20.25">
      <c r="A224" s="73" t="s">
        <v>168</v>
      </c>
      <c r="B224" s="41" t="s">
        <v>30</v>
      </c>
      <c r="C224" s="42" t="s">
        <v>31</v>
      </c>
      <c r="D224" s="42" t="s">
        <v>250</v>
      </c>
      <c r="E224" s="63">
        <v>850</v>
      </c>
      <c r="F224" s="88">
        <v>78.2</v>
      </c>
    </row>
    <row r="225" spans="1:6" s="13" customFormat="1" ht="20.25">
      <c r="A225" s="77" t="s">
        <v>41</v>
      </c>
      <c r="B225" s="60" t="s">
        <v>25</v>
      </c>
      <c r="C225" s="61" t="s">
        <v>23</v>
      </c>
      <c r="D225" s="61"/>
      <c r="E225" s="62"/>
      <c r="F225" s="91">
        <f>+F226+F244+F256</f>
        <v>191828.4</v>
      </c>
    </row>
    <row r="226" spans="1:6" s="12" customFormat="1" ht="20.25">
      <c r="A226" s="72" t="s">
        <v>112</v>
      </c>
      <c r="B226" s="31" t="s">
        <v>25</v>
      </c>
      <c r="C226" s="26" t="s">
        <v>22</v>
      </c>
      <c r="D226" s="26"/>
      <c r="E226" s="32"/>
      <c r="F226" s="89">
        <f>+F227+F238</f>
        <v>169631.1</v>
      </c>
    </row>
    <row r="227" spans="1:6" s="8" customFormat="1" ht="56.25">
      <c r="A227" s="74" t="s">
        <v>467</v>
      </c>
      <c r="B227" s="29" t="s">
        <v>25</v>
      </c>
      <c r="C227" s="25" t="s">
        <v>22</v>
      </c>
      <c r="D227" s="25" t="s">
        <v>307</v>
      </c>
      <c r="E227" s="30"/>
      <c r="F227" s="88">
        <f>+F228</f>
        <v>166131.1</v>
      </c>
    </row>
    <row r="228" spans="1:6" s="55" customFormat="1" ht="56.25">
      <c r="A228" s="71" t="s">
        <v>469</v>
      </c>
      <c r="B228" s="31" t="s">
        <v>25</v>
      </c>
      <c r="C228" s="26" t="s">
        <v>22</v>
      </c>
      <c r="D228" s="26" t="s">
        <v>468</v>
      </c>
      <c r="E228" s="32"/>
      <c r="F228" s="88">
        <f>F229+F232+F235</f>
        <v>166131.1</v>
      </c>
    </row>
    <row r="229" spans="1:6" s="55" customFormat="1" ht="75">
      <c r="A229" s="71" t="s">
        <v>514</v>
      </c>
      <c r="B229" s="31" t="s">
        <v>25</v>
      </c>
      <c r="C229" s="26" t="s">
        <v>22</v>
      </c>
      <c r="D229" s="26" t="s">
        <v>470</v>
      </c>
      <c r="E229" s="32"/>
      <c r="F229" s="88">
        <f>F230+F231</f>
        <v>122340</v>
      </c>
    </row>
    <row r="230" spans="1:6" s="11" customFormat="1" ht="20.25">
      <c r="A230" s="72" t="s">
        <v>179</v>
      </c>
      <c r="B230" s="31" t="s">
        <v>25</v>
      </c>
      <c r="C230" s="26" t="s">
        <v>22</v>
      </c>
      <c r="D230" s="26" t="s">
        <v>470</v>
      </c>
      <c r="E230" s="32" t="s">
        <v>180</v>
      </c>
      <c r="F230" s="88">
        <v>17238.6</v>
      </c>
    </row>
    <row r="231" spans="1:6" s="11" customFormat="1" ht="20.25">
      <c r="A231" s="72" t="s">
        <v>178</v>
      </c>
      <c r="B231" s="31" t="s">
        <v>25</v>
      </c>
      <c r="C231" s="26" t="s">
        <v>22</v>
      </c>
      <c r="D231" s="26" t="s">
        <v>470</v>
      </c>
      <c r="E231" s="32" t="s">
        <v>177</v>
      </c>
      <c r="F231" s="88">
        <v>105101.4</v>
      </c>
    </row>
    <row r="232" spans="1:6" s="55" customFormat="1" ht="37.5">
      <c r="A232" s="71" t="s">
        <v>518</v>
      </c>
      <c r="B232" s="31" t="s">
        <v>25</v>
      </c>
      <c r="C232" s="26" t="s">
        <v>22</v>
      </c>
      <c r="D232" s="26" t="s">
        <v>471</v>
      </c>
      <c r="E232" s="32"/>
      <c r="F232" s="88">
        <f>F233+F234</f>
        <v>35484.5</v>
      </c>
    </row>
    <row r="233" spans="1:6" s="11" customFormat="1" ht="20.25">
      <c r="A233" s="72" t="s">
        <v>179</v>
      </c>
      <c r="B233" s="31" t="s">
        <v>25</v>
      </c>
      <c r="C233" s="26" t="s">
        <v>22</v>
      </c>
      <c r="D233" s="26" t="s">
        <v>471</v>
      </c>
      <c r="E233" s="32" t="s">
        <v>180</v>
      </c>
      <c r="F233" s="88">
        <v>5000</v>
      </c>
    </row>
    <row r="234" spans="1:6" s="11" customFormat="1" ht="20.25">
      <c r="A234" s="72" t="s">
        <v>178</v>
      </c>
      <c r="B234" s="31" t="s">
        <v>25</v>
      </c>
      <c r="C234" s="26" t="s">
        <v>22</v>
      </c>
      <c r="D234" s="26" t="s">
        <v>471</v>
      </c>
      <c r="E234" s="32" t="s">
        <v>177</v>
      </c>
      <c r="F234" s="88">
        <v>30484.5</v>
      </c>
    </row>
    <row r="235" spans="1:6" s="55" customFormat="1" ht="37.5">
      <c r="A235" s="71" t="s">
        <v>473</v>
      </c>
      <c r="B235" s="31" t="s">
        <v>25</v>
      </c>
      <c r="C235" s="26" t="s">
        <v>22</v>
      </c>
      <c r="D235" s="26" t="s">
        <v>472</v>
      </c>
      <c r="E235" s="32"/>
      <c r="F235" s="88">
        <f>F236+F237</f>
        <v>8306.6</v>
      </c>
    </row>
    <row r="236" spans="1:6" s="11" customFormat="1" ht="20.25">
      <c r="A236" s="72" t="s">
        <v>179</v>
      </c>
      <c r="B236" s="31" t="s">
        <v>25</v>
      </c>
      <c r="C236" s="26" t="s">
        <v>22</v>
      </c>
      <c r="D236" s="26" t="s">
        <v>472</v>
      </c>
      <c r="E236" s="32" t="s">
        <v>180</v>
      </c>
      <c r="F236" s="88">
        <v>1170.5</v>
      </c>
    </row>
    <row r="237" spans="1:6" s="11" customFormat="1" ht="20.25">
      <c r="A237" s="72" t="s">
        <v>178</v>
      </c>
      <c r="B237" s="31" t="s">
        <v>25</v>
      </c>
      <c r="C237" s="26" t="s">
        <v>22</v>
      </c>
      <c r="D237" s="26" t="s">
        <v>472</v>
      </c>
      <c r="E237" s="32" t="s">
        <v>177</v>
      </c>
      <c r="F237" s="88">
        <v>7136.1</v>
      </c>
    </row>
    <row r="238" spans="1:6" s="8" customFormat="1" ht="20.25">
      <c r="A238" s="71" t="s">
        <v>98</v>
      </c>
      <c r="B238" s="29" t="s">
        <v>25</v>
      </c>
      <c r="C238" s="25" t="s">
        <v>22</v>
      </c>
      <c r="D238" s="25" t="s">
        <v>208</v>
      </c>
      <c r="E238" s="30"/>
      <c r="F238" s="88">
        <f>F239</f>
        <v>3500</v>
      </c>
    </row>
    <row r="239" spans="1:6" s="9" customFormat="1" ht="20.25">
      <c r="A239" s="71" t="s">
        <v>135</v>
      </c>
      <c r="B239" s="29" t="s">
        <v>25</v>
      </c>
      <c r="C239" s="25" t="s">
        <v>22</v>
      </c>
      <c r="D239" s="25" t="s">
        <v>302</v>
      </c>
      <c r="E239" s="30"/>
      <c r="F239" s="88">
        <f>F240+F242</f>
        <v>3500</v>
      </c>
    </row>
    <row r="240" spans="1:6" s="4" customFormat="1" ht="20.25">
      <c r="A240" s="71" t="s">
        <v>124</v>
      </c>
      <c r="B240" s="31" t="s">
        <v>25</v>
      </c>
      <c r="C240" s="26" t="s">
        <v>22</v>
      </c>
      <c r="D240" s="26" t="s">
        <v>308</v>
      </c>
      <c r="E240" s="32"/>
      <c r="F240" s="89">
        <f>+F241</f>
        <v>3000</v>
      </c>
    </row>
    <row r="241" spans="1:6" s="11" customFormat="1" ht="20.25">
      <c r="A241" s="78" t="s">
        <v>168</v>
      </c>
      <c r="B241" s="31" t="s">
        <v>25</v>
      </c>
      <c r="C241" s="26" t="s">
        <v>22</v>
      </c>
      <c r="D241" s="26" t="s">
        <v>309</v>
      </c>
      <c r="E241" s="32" t="s">
        <v>169</v>
      </c>
      <c r="F241" s="88">
        <v>3000</v>
      </c>
    </row>
    <row r="242" spans="1:6" s="4" customFormat="1" ht="37.5">
      <c r="A242" s="71" t="s">
        <v>496</v>
      </c>
      <c r="B242" s="31" t="s">
        <v>25</v>
      </c>
      <c r="C242" s="26" t="s">
        <v>22</v>
      </c>
      <c r="D242" s="26" t="s">
        <v>494</v>
      </c>
      <c r="E242" s="32"/>
      <c r="F242" s="89">
        <f>+F243</f>
        <v>500</v>
      </c>
    </row>
    <row r="243" spans="1:6" s="11" customFormat="1" ht="37.5">
      <c r="A243" s="73" t="s">
        <v>167</v>
      </c>
      <c r="B243" s="31" t="s">
        <v>25</v>
      </c>
      <c r="C243" s="26" t="s">
        <v>22</v>
      </c>
      <c r="D243" s="26" t="s">
        <v>495</v>
      </c>
      <c r="E243" s="32" t="s">
        <v>166</v>
      </c>
      <c r="F243" s="88">
        <v>500</v>
      </c>
    </row>
    <row r="244" spans="1:6" s="12" customFormat="1" ht="20.25">
      <c r="A244" s="72" t="s">
        <v>33</v>
      </c>
      <c r="B244" s="31" t="s">
        <v>25</v>
      </c>
      <c r="C244" s="26" t="s">
        <v>28</v>
      </c>
      <c r="D244" s="26"/>
      <c r="E244" s="32"/>
      <c r="F244" s="89">
        <f>+F245+F249</f>
        <v>5192.3</v>
      </c>
    </row>
    <row r="245" spans="1:6" s="8" customFormat="1" ht="56.25">
      <c r="A245" s="74" t="s">
        <v>126</v>
      </c>
      <c r="B245" s="31" t="s">
        <v>25</v>
      </c>
      <c r="C245" s="26" t="s">
        <v>28</v>
      </c>
      <c r="D245" s="26" t="s">
        <v>315</v>
      </c>
      <c r="E245" s="32"/>
      <c r="F245" s="89">
        <f>+F246</f>
        <v>268.6</v>
      </c>
    </row>
    <row r="246" spans="1:6" s="4" customFormat="1" ht="56.25">
      <c r="A246" s="73" t="s">
        <v>318</v>
      </c>
      <c r="B246" s="31" t="s">
        <v>25</v>
      </c>
      <c r="C246" s="26" t="s">
        <v>28</v>
      </c>
      <c r="D246" s="26" t="s">
        <v>317</v>
      </c>
      <c r="E246" s="32"/>
      <c r="F246" s="88">
        <f>+F247</f>
        <v>268.6</v>
      </c>
    </row>
    <row r="247" spans="1:6" s="4" customFormat="1" ht="20.25">
      <c r="A247" s="73" t="s">
        <v>137</v>
      </c>
      <c r="B247" s="31" t="s">
        <v>25</v>
      </c>
      <c r="C247" s="26" t="s">
        <v>28</v>
      </c>
      <c r="D247" s="26" t="s">
        <v>316</v>
      </c>
      <c r="E247" s="32"/>
      <c r="F247" s="88">
        <f>+F248</f>
        <v>268.6</v>
      </c>
    </row>
    <row r="248" spans="1:6" s="11" customFormat="1" ht="20.25">
      <c r="A248" s="72" t="s">
        <v>179</v>
      </c>
      <c r="B248" s="31" t="s">
        <v>25</v>
      </c>
      <c r="C248" s="26" t="s">
        <v>28</v>
      </c>
      <c r="D248" s="26" t="s">
        <v>316</v>
      </c>
      <c r="E248" s="32" t="s">
        <v>180</v>
      </c>
      <c r="F248" s="88">
        <v>268.6</v>
      </c>
    </row>
    <row r="249" spans="1:6" s="8" customFormat="1" ht="20.25">
      <c r="A249" s="71" t="s">
        <v>98</v>
      </c>
      <c r="B249" s="29" t="s">
        <v>25</v>
      </c>
      <c r="C249" s="25" t="s">
        <v>28</v>
      </c>
      <c r="D249" s="25" t="s">
        <v>208</v>
      </c>
      <c r="E249" s="30"/>
      <c r="F249" s="88">
        <f>+F250</f>
        <v>4923.7</v>
      </c>
    </row>
    <row r="250" spans="1:6" s="12" customFormat="1" ht="20.25">
      <c r="A250" s="81" t="s">
        <v>53</v>
      </c>
      <c r="B250" s="31" t="s">
        <v>25</v>
      </c>
      <c r="C250" s="26" t="s">
        <v>28</v>
      </c>
      <c r="D250" s="26" t="s">
        <v>355</v>
      </c>
      <c r="E250" s="32"/>
      <c r="F250" s="89">
        <f>+F251</f>
        <v>4923.7</v>
      </c>
    </row>
    <row r="251" spans="1:6" s="4" customFormat="1" ht="37.5">
      <c r="A251" s="72" t="s">
        <v>119</v>
      </c>
      <c r="B251" s="31" t="s">
        <v>25</v>
      </c>
      <c r="C251" s="26" t="s">
        <v>28</v>
      </c>
      <c r="D251" s="26" t="s">
        <v>304</v>
      </c>
      <c r="E251" s="32"/>
      <c r="F251" s="89">
        <f>SUM(F252,F254)</f>
        <v>4923.7</v>
      </c>
    </row>
    <row r="252" spans="1:6" s="4" customFormat="1" ht="75">
      <c r="A252" s="72" t="s">
        <v>360</v>
      </c>
      <c r="B252" s="31" t="s">
        <v>25</v>
      </c>
      <c r="C252" s="26" t="s">
        <v>28</v>
      </c>
      <c r="D252" s="26" t="s">
        <v>356</v>
      </c>
      <c r="E252" s="32"/>
      <c r="F252" s="89">
        <f>SUM(F253)</f>
        <v>3923.7</v>
      </c>
    </row>
    <row r="253" spans="1:6" s="11" customFormat="1" ht="20.25">
      <c r="A253" s="72" t="s">
        <v>178</v>
      </c>
      <c r="B253" s="31" t="s">
        <v>25</v>
      </c>
      <c r="C253" s="26" t="s">
        <v>28</v>
      </c>
      <c r="D253" s="26" t="s">
        <v>356</v>
      </c>
      <c r="E253" s="32" t="s">
        <v>177</v>
      </c>
      <c r="F253" s="88">
        <v>3923.7</v>
      </c>
    </row>
    <row r="254" spans="1:6" s="4" customFormat="1" ht="37.5">
      <c r="A254" s="72" t="s">
        <v>357</v>
      </c>
      <c r="B254" s="31" t="s">
        <v>25</v>
      </c>
      <c r="C254" s="26" t="s">
        <v>28</v>
      </c>
      <c r="D254" s="26" t="s">
        <v>359</v>
      </c>
      <c r="E254" s="32"/>
      <c r="F254" s="89">
        <f>SUM(F255)</f>
        <v>1000</v>
      </c>
    </row>
    <row r="255" spans="1:6" s="11" customFormat="1" ht="20.25">
      <c r="A255" s="72" t="s">
        <v>178</v>
      </c>
      <c r="B255" s="31" t="s">
        <v>25</v>
      </c>
      <c r="C255" s="26" t="s">
        <v>28</v>
      </c>
      <c r="D255" s="26" t="s">
        <v>359</v>
      </c>
      <c r="E255" s="32" t="s">
        <v>177</v>
      </c>
      <c r="F255" s="88">
        <v>1000</v>
      </c>
    </row>
    <row r="256" spans="1:6" s="9" customFormat="1" ht="20.25">
      <c r="A256" s="72" t="s">
        <v>46</v>
      </c>
      <c r="B256" s="31" t="s">
        <v>25</v>
      </c>
      <c r="C256" s="26" t="s">
        <v>32</v>
      </c>
      <c r="D256" s="26"/>
      <c r="E256" s="32"/>
      <c r="F256" s="89">
        <f>+F257+F260</f>
        <v>17005</v>
      </c>
    </row>
    <row r="257" spans="1:6" s="8" customFormat="1" ht="37.5">
      <c r="A257" s="74" t="s">
        <v>113</v>
      </c>
      <c r="B257" s="31" t="s">
        <v>25</v>
      </c>
      <c r="C257" s="26" t="s">
        <v>32</v>
      </c>
      <c r="D257" s="26" t="s">
        <v>310</v>
      </c>
      <c r="E257" s="32"/>
      <c r="F257" s="89">
        <f>F258</f>
        <v>50</v>
      </c>
    </row>
    <row r="258" spans="1:6" s="4" customFormat="1" ht="20.25">
      <c r="A258" s="74" t="s">
        <v>46</v>
      </c>
      <c r="B258" s="31" t="s">
        <v>25</v>
      </c>
      <c r="C258" s="26" t="s">
        <v>32</v>
      </c>
      <c r="D258" s="26" t="s">
        <v>311</v>
      </c>
      <c r="E258" s="32"/>
      <c r="F258" s="89">
        <f>SUM(F259:F259)</f>
        <v>50</v>
      </c>
    </row>
    <row r="259" spans="1:6" s="11" customFormat="1" ht="37.5">
      <c r="A259" s="73" t="s">
        <v>167</v>
      </c>
      <c r="B259" s="31" t="s">
        <v>25</v>
      </c>
      <c r="C259" s="26" t="s">
        <v>32</v>
      </c>
      <c r="D259" s="26" t="s">
        <v>311</v>
      </c>
      <c r="E259" s="32" t="s">
        <v>166</v>
      </c>
      <c r="F259" s="88">
        <v>50</v>
      </c>
    </row>
    <row r="260" spans="1:6" s="5" customFormat="1" ht="75">
      <c r="A260" s="74" t="s">
        <v>95</v>
      </c>
      <c r="B260" s="31" t="s">
        <v>25</v>
      </c>
      <c r="C260" s="26" t="s">
        <v>32</v>
      </c>
      <c r="D260" s="26" t="s">
        <v>312</v>
      </c>
      <c r="E260" s="32"/>
      <c r="F260" s="88">
        <f>F261</f>
        <v>16955</v>
      </c>
    </row>
    <row r="261" spans="1:6" s="5" customFormat="1" ht="37.5">
      <c r="A261" s="73" t="s">
        <v>201</v>
      </c>
      <c r="B261" s="31" t="s">
        <v>25</v>
      </c>
      <c r="C261" s="26" t="s">
        <v>32</v>
      </c>
      <c r="D261" s="26" t="s">
        <v>319</v>
      </c>
      <c r="E261" s="32"/>
      <c r="F261" s="88">
        <f>F262+F264</f>
        <v>16955</v>
      </c>
    </row>
    <row r="262" spans="1:6" s="5" customFormat="1" ht="131.25">
      <c r="A262" s="73" t="s">
        <v>481</v>
      </c>
      <c r="B262" s="31" t="s">
        <v>25</v>
      </c>
      <c r="C262" s="26" t="s">
        <v>32</v>
      </c>
      <c r="D262" s="26" t="s">
        <v>314</v>
      </c>
      <c r="E262" s="32"/>
      <c r="F262" s="88">
        <f>SUM(F263)</f>
        <v>13600</v>
      </c>
    </row>
    <row r="263" spans="1:6" s="11" customFormat="1" ht="20.25">
      <c r="A263" s="73" t="s">
        <v>198</v>
      </c>
      <c r="B263" s="31" t="s">
        <v>25</v>
      </c>
      <c r="C263" s="26" t="s">
        <v>32</v>
      </c>
      <c r="D263" s="26" t="s">
        <v>314</v>
      </c>
      <c r="E263" s="32" t="s">
        <v>180</v>
      </c>
      <c r="F263" s="88">
        <v>13600</v>
      </c>
    </row>
    <row r="264" spans="1:6" s="5" customFormat="1" ht="56.25">
      <c r="A264" s="73" t="s">
        <v>480</v>
      </c>
      <c r="B264" s="31" t="s">
        <v>25</v>
      </c>
      <c r="C264" s="26" t="s">
        <v>32</v>
      </c>
      <c r="D264" s="26" t="s">
        <v>313</v>
      </c>
      <c r="E264" s="32"/>
      <c r="F264" s="88">
        <f>SUM(F265)</f>
        <v>3355</v>
      </c>
    </row>
    <row r="265" spans="1:6" s="11" customFormat="1" ht="20.25">
      <c r="A265" s="73" t="s">
        <v>198</v>
      </c>
      <c r="B265" s="31" t="s">
        <v>25</v>
      </c>
      <c r="C265" s="26" t="s">
        <v>32</v>
      </c>
      <c r="D265" s="26" t="s">
        <v>313</v>
      </c>
      <c r="E265" s="32" t="s">
        <v>180</v>
      </c>
      <c r="F265" s="88">
        <v>3355</v>
      </c>
    </row>
    <row r="266" spans="1:6" s="13" customFormat="1" ht="20.25">
      <c r="A266" s="77" t="s">
        <v>42</v>
      </c>
      <c r="B266" s="60" t="s">
        <v>24</v>
      </c>
      <c r="C266" s="61" t="s">
        <v>23</v>
      </c>
      <c r="D266" s="61"/>
      <c r="E266" s="62"/>
      <c r="F266" s="91">
        <f>+F267</f>
        <v>3005</v>
      </c>
    </row>
    <row r="267" spans="1:6" s="9" customFormat="1" ht="20.25">
      <c r="A267" s="71" t="s">
        <v>12</v>
      </c>
      <c r="B267" s="29" t="s">
        <v>24</v>
      </c>
      <c r="C267" s="25" t="s">
        <v>25</v>
      </c>
      <c r="D267" s="25"/>
      <c r="E267" s="30"/>
      <c r="F267" s="88">
        <f>+F268</f>
        <v>3005</v>
      </c>
    </row>
    <row r="268" spans="1:6" s="9" customFormat="1" ht="56.25">
      <c r="A268" s="82" t="s">
        <v>76</v>
      </c>
      <c r="B268" s="31" t="s">
        <v>24</v>
      </c>
      <c r="C268" s="26" t="s">
        <v>25</v>
      </c>
      <c r="D268" s="26" t="s">
        <v>364</v>
      </c>
      <c r="E268" s="32"/>
      <c r="F268" s="89">
        <f>+F269+F271</f>
        <v>3005</v>
      </c>
    </row>
    <row r="269" spans="1:6" s="4" customFormat="1" ht="37.5">
      <c r="A269" s="71" t="s">
        <v>114</v>
      </c>
      <c r="B269" s="31" t="s">
        <v>24</v>
      </c>
      <c r="C269" s="26" t="s">
        <v>25</v>
      </c>
      <c r="D269" s="26" t="s">
        <v>365</v>
      </c>
      <c r="E269" s="32"/>
      <c r="F269" s="89">
        <f>+F270</f>
        <v>3000</v>
      </c>
    </row>
    <row r="270" spans="1:6" s="11" customFormat="1" ht="20.25">
      <c r="A270" s="72" t="s">
        <v>179</v>
      </c>
      <c r="B270" s="31" t="s">
        <v>24</v>
      </c>
      <c r="C270" s="26" t="s">
        <v>25</v>
      </c>
      <c r="D270" s="26" t="s">
        <v>365</v>
      </c>
      <c r="E270" s="32" t="s">
        <v>180</v>
      </c>
      <c r="F270" s="88">
        <v>3000</v>
      </c>
    </row>
    <row r="271" spans="1:6" s="4" customFormat="1" ht="37.5">
      <c r="A271" s="71" t="s">
        <v>115</v>
      </c>
      <c r="B271" s="31" t="s">
        <v>24</v>
      </c>
      <c r="C271" s="26" t="s">
        <v>25</v>
      </c>
      <c r="D271" s="26" t="s">
        <v>366</v>
      </c>
      <c r="E271" s="32"/>
      <c r="F271" s="89">
        <f>+F272</f>
        <v>5</v>
      </c>
    </row>
    <row r="272" spans="1:6" s="11" customFormat="1" ht="37.5">
      <c r="A272" s="73" t="s">
        <v>167</v>
      </c>
      <c r="B272" s="31" t="s">
        <v>24</v>
      </c>
      <c r="C272" s="26" t="s">
        <v>25</v>
      </c>
      <c r="D272" s="26" t="s">
        <v>366</v>
      </c>
      <c r="E272" s="32" t="s">
        <v>166</v>
      </c>
      <c r="F272" s="88">
        <v>5</v>
      </c>
    </row>
    <row r="273" spans="1:6" s="13" customFormat="1" ht="20.25">
      <c r="A273" s="77" t="s">
        <v>43</v>
      </c>
      <c r="B273" s="60" t="s">
        <v>26</v>
      </c>
      <c r="C273" s="61" t="s">
        <v>23</v>
      </c>
      <c r="D273" s="61"/>
      <c r="E273" s="62"/>
      <c r="F273" s="91">
        <f>+F274+F292+F334+F367+F319</f>
        <v>710097.5</v>
      </c>
    </row>
    <row r="274" spans="1:6" s="9" customFormat="1" ht="20.25">
      <c r="A274" s="71" t="s">
        <v>77</v>
      </c>
      <c r="B274" s="29" t="s">
        <v>26</v>
      </c>
      <c r="C274" s="25" t="s">
        <v>22</v>
      </c>
      <c r="D274" s="25"/>
      <c r="E274" s="30"/>
      <c r="F274" s="94">
        <f>+F275</f>
        <v>252749.6</v>
      </c>
    </row>
    <row r="275" spans="1:6" s="8" customFormat="1" ht="37.5">
      <c r="A275" s="74" t="s">
        <v>86</v>
      </c>
      <c r="B275" s="29" t="s">
        <v>26</v>
      </c>
      <c r="C275" s="25" t="s">
        <v>22</v>
      </c>
      <c r="D275" s="25" t="s">
        <v>254</v>
      </c>
      <c r="E275" s="30"/>
      <c r="F275" s="94">
        <f>+F276</f>
        <v>252749.6</v>
      </c>
    </row>
    <row r="276" spans="1:6" s="9" customFormat="1" ht="20.25">
      <c r="A276" s="71" t="s">
        <v>14</v>
      </c>
      <c r="B276" s="29" t="s">
        <v>26</v>
      </c>
      <c r="C276" s="25" t="s">
        <v>22</v>
      </c>
      <c r="D276" s="25" t="s">
        <v>255</v>
      </c>
      <c r="E276" s="30"/>
      <c r="F276" s="94">
        <f>+F277+F280+F282+F284+F286+F288+F290</f>
        <v>252749.6</v>
      </c>
    </row>
    <row r="277" spans="1:6" s="4" customFormat="1" ht="37.5">
      <c r="A277" s="71" t="s">
        <v>78</v>
      </c>
      <c r="B277" s="29" t="s">
        <v>26</v>
      </c>
      <c r="C277" s="25" t="s">
        <v>22</v>
      </c>
      <c r="D277" s="25" t="s">
        <v>256</v>
      </c>
      <c r="E277" s="30"/>
      <c r="F277" s="94">
        <f>+F278+F279</f>
        <v>9600</v>
      </c>
    </row>
    <row r="278" spans="1:6" s="11" customFormat="1" ht="37.5">
      <c r="A278" s="73" t="s">
        <v>167</v>
      </c>
      <c r="B278" s="29" t="s">
        <v>26</v>
      </c>
      <c r="C278" s="25" t="s">
        <v>22</v>
      </c>
      <c r="D278" s="25" t="s">
        <v>256</v>
      </c>
      <c r="E278" s="30" t="s">
        <v>166</v>
      </c>
      <c r="F278" s="94">
        <v>6250</v>
      </c>
    </row>
    <row r="279" spans="1:6" s="11" customFormat="1" ht="20.25">
      <c r="A279" s="71" t="s">
        <v>175</v>
      </c>
      <c r="B279" s="29" t="s">
        <v>26</v>
      </c>
      <c r="C279" s="25" t="s">
        <v>22</v>
      </c>
      <c r="D279" s="25" t="s">
        <v>256</v>
      </c>
      <c r="E279" s="30" t="s">
        <v>176</v>
      </c>
      <c r="F279" s="94">
        <v>3350</v>
      </c>
    </row>
    <row r="280" spans="1:6" s="4" customFormat="1" ht="20.25">
      <c r="A280" s="71" t="s">
        <v>79</v>
      </c>
      <c r="B280" s="29" t="s">
        <v>26</v>
      </c>
      <c r="C280" s="25" t="s">
        <v>22</v>
      </c>
      <c r="D280" s="25" t="s">
        <v>257</v>
      </c>
      <c r="E280" s="30"/>
      <c r="F280" s="94">
        <f>+F281</f>
        <v>1050</v>
      </c>
    </row>
    <row r="281" spans="1:6" s="11" customFormat="1" ht="20.25">
      <c r="A281" s="71" t="s">
        <v>175</v>
      </c>
      <c r="B281" s="29" t="s">
        <v>26</v>
      </c>
      <c r="C281" s="25" t="s">
        <v>22</v>
      </c>
      <c r="D281" s="25" t="s">
        <v>257</v>
      </c>
      <c r="E281" s="30" t="s">
        <v>176</v>
      </c>
      <c r="F281" s="94">
        <v>1050</v>
      </c>
    </row>
    <row r="282" spans="1:6" s="4" customFormat="1" ht="37.5">
      <c r="A282" s="71" t="s">
        <v>159</v>
      </c>
      <c r="B282" s="29" t="s">
        <v>26</v>
      </c>
      <c r="C282" s="25" t="s">
        <v>22</v>
      </c>
      <c r="D282" s="25" t="s">
        <v>258</v>
      </c>
      <c r="E282" s="30"/>
      <c r="F282" s="94">
        <f>+F283</f>
        <v>1600</v>
      </c>
    </row>
    <row r="283" spans="1:6" s="11" customFormat="1" ht="20.25">
      <c r="A283" s="71" t="s">
        <v>175</v>
      </c>
      <c r="B283" s="29" t="s">
        <v>26</v>
      </c>
      <c r="C283" s="25" t="s">
        <v>22</v>
      </c>
      <c r="D283" s="25" t="s">
        <v>258</v>
      </c>
      <c r="E283" s="30" t="s">
        <v>176</v>
      </c>
      <c r="F283" s="94">
        <v>1600</v>
      </c>
    </row>
    <row r="284" spans="1:6" s="4" customFormat="1" ht="20.25">
      <c r="A284" s="71" t="s">
        <v>54</v>
      </c>
      <c r="B284" s="29" t="s">
        <v>26</v>
      </c>
      <c r="C284" s="25" t="s">
        <v>22</v>
      </c>
      <c r="D284" s="25" t="s">
        <v>259</v>
      </c>
      <c r="E284" s="30"/>
      <c r="F284" s="94">
        <f>+F285</f>
        <v>25</v>
      </c>
    </row>
    <row r="285" spans="1:6" s="11" customFormat="1" ht="20.25">
      <c r="A285" s="71" t="s">
        <v>175</v>
      </c>
      <c r="B285" s="29" t="s">
        <v>26</v>
      </c>
      <c r="C285" s="25" t="s">
        <v>22</v>
      </c>
      <c r="D285" s="25" t="s">
        <v>259</v>
      </c>
      <c r="E285" s="30" t="s">
        <v>176</v>
      </c>
      <c r="F285" s="94">
        <v>25</v>
      </c>
    </row>
    <row r="286" spans="1:6" s="4" customFormat="1" ht="20.25">
      <c r="A286" s="71" t="s">
        <v>80</v>
      </c>
      <c r="B286" s="29" t="s">
        <v>26</v>
      </c>
      <c r="C286" s="25" t="s">
        <v>22</v>
      </c>
      <c r="D286" s="25" t="s">
        <v>260</v>
      </c>
      <c r="E286" s="30"/>
      <c r="F286" s="94">
        <f>+F287</f>
        <v>69342.1</v>
      </c>
    </row>
    <row r="287" spans="1:6" s="11" customFormat="1" ht="20.25">
      <c r="A287" s="71" t="s">
        <v>175</v>
      </c>
      <c r="B287" s="29" t="s">
        <v>26</v>
      </c>
      <c r="C287" s="25" t="s">
        <v>22</v>
      </c>
      <c r="D287" s="25" t="s">
        <v>260</v>
      </c>
      <c r="E287" s="30" t="s">
        <v>176</v>
      </c>
      <c r="F287" s="94">
        <v>69342.1</v>
      </c>
    </row>
    <row r="288" spans="1:6" s="4" customFormat="1" ht="56.25">
      <c r="A288" s="73" t="s">
        <v>263</v>
      </c>
      <c r="B288" s="29" t="s">
        <v>26</v>
      </c>
      <c r="C288" s="25" t="s">
        <v>22</v>
      </c>
      <c r="D288" s="25" t="s">
        <v>261</v>
      </c>
      <c r="E288" s="30"/>
      <c r="F288" s="94">
        <f>+F289</f>
        <v>170632.5</v>
      </c>
    </row>
    <row r="289" spans="1:6" s="11" customFormat="1" ht="20.25">
      <c r="A289" s="71" t="s">
        <v>175</v>
      </c>
      <c r="B289" s="29" t="s">
        <v>26</v>
      </c>
      <c r="C289" s="25" t="s">
        <v>22</v>
      </c>
      <c r="D289" s="25" t="s">
        <v>261</v>
      </c>
      <c r="E289" s="30" t="s">
        <v>176</v>
      </c>
      <c r="F289" s="94">
        <v>170632.5</v>
      </c>
    </row>
    <row r="290" spans="1:6" s="5" customFormat="1" ht="93.75">
      <c r="A290" s="73" t="s">
        <v>264</v>
      </c>
      <c r="B290" s="29" t="s">
        <v>26</v>
      </c>
      <c r="C290" s="25" t="s">
        <v>22</v>
      </c>
      <c r="D290" s="25" t="s">
        <v>262</v>
      </c>
      <c r="E290" s="30"/>
      <c r="F290" s="94">
        <f>+F291</f>
        <v>500</v>
      </c>
    </row>
    <row r="291" spans="1:6" s="11" customFormat="1" ht="20.25">
      <c r="A291" s="71" t="s">
        <v>175</v>
      </c>
      <c r="B291" s="29" t="s">
        <v>26</v>
      </c>
      <c r="C291" s="25" t="s">
        <v>22</v>
      </c>
      <c r="D291" s="25" t="s">
        <v>262</v>
      </c>
      <c r="E291" s="30" t="s">
        <v>176</v>
      </c>
      <c r="F291" s="94">
        <v>500</v>
      </c>
    </row>
    <row r="292" spans="1:6" s="9" customFormat="1" ht="20.25">
      <c r="A292" s="71" t="s">
        <v>15</v>
      </c>
      <c r="B292" s="29" t="s">
        <v>26</v>
      </c>
      <c r="C292" s="25" t="s">
        <v>28</v>
      </c>
      <c r="D292" s="25"/>
      <c r="E292" s="30"/>
      <c r="F292" s="94">
        <f>+F293+F310+F314</f>
        <v>382331.5</v>
      </c>
    </row>
    <row r="293" spans="1:6" s="8" customFormat="1" ht="37.5">
      <c r="A293" s="74" t="s">
        <v>86</v>
      </c>
      <c r="B293" s="29" t="s">
        <v>26</v>
      </c>
      <c r="C293" s="25" t="s">
        <v>28</v>
      </c>
      <c r="D293" s="25" t="s">
        <v>265</v>
      </c>
      <c r="E293" s="30"/>
      <c r="F293" s="94">
        <f>+F294</f>
        <v>382266.7</v>
      </c>
    </row>
    <row r="294" spans="1:6" s="9" customFormat="1" ht="20.25">
      <c r="A294" s="74" t="s">
        <v>526</v>
      </c>
      <c r="B294" s="29" t="s">
        <v>26</v>
      </c>
      <c r="C294" s="25" t="s">
        <v>28</v>
      </c>
      <c r="D294" s="25" t="s">
        <v>266</v>
      </c>
      <c r="E294" s="30"/>
      <c r="F294" s="94">
        <f>+F295+F300+F302+F304+F306+F308+F298</f>
        <v>382266.7</v>
      </c>
    </row>
    <row r="295" spans="1:6" s="4" customFormat="1" ht="37.5">
      <c r="A295" s="71" t="s">
        <v>81</v>
      </c>
      <c r="B295" s="29" t="s">
        <v>26</v>
      </c>
      <c r="C295" s="25" t="s">
        <v>28</v>
      </c>
      <c r="D295" s="25" t="s">
        <v>267</v>
      </c>
      <c r="E295" s="30"/>
      <c r="F295" s="94">
        <f>+F296+F297</f>
        <v>10400</v>
      </c>
    </row>
    <row r="296" spans="1:6" s="11" customFormat="1" ht="37.5">
      <c r="A296" s="73" t="s">
        <v>167</v>
      </c>
      <c r="B296" s="29" t="s">
        <v>26</v>
      </c>
      <c r="C296" s="25" t="s">
        <v>28</v>
      </c>
      <c r="D296" s="25" t="s">
        <v>267</v>
      </c>
      <c r="E296" s="30" t="s">
        <v>166</v>
      </c>
      <c r="F296" s="94">
        <v>9500</v>
      </c>
    </row>
    <row r="297" spans="1:6" s="11" customFormat="1" ht="20.25">
      <c r="A297" s="71" t="s">
        <v>175</v>
      </c>
      <c r="B297" s="29" t="s">
        <v>26</v>
      </c>
      <c r="C297" s="25" t="s">
        <v>28</v>
      </c>
      <c r="D297" s="25" t="s">
        <v>267</v>
      </c>
      <c r="E297" s="30" t="s">
        <v>176</v>
      </c>
      <c r="F297" s="94">
        <v>900</v>
      </c>
    </row>
    <row r="298" spans="1:6" s="5" customFormat="1" ht="20.25">
      <c r="A298" s="71" t="s">
        <v>82</v>
      </c>
      <c r="B298" s="29" t="s">
        <v>26</v>
      </c>
      <c r="C298" s="25" t="s">
        <v>28</v>
      </c>
      <c r="D298" s="25" t="s">
        <v>268</v>
      </c>
      <c r="E298" s="30"/>
      <c r="F298" s="94">
        <f>+F299</f>
        <v>2850</v>
      </c>
    </row>
    <row r="299" spans="1:6" s="11" customFormat="1" ht="20.25">
      <c r="A299" s="71" t="s">
        <v>175</v>
      </c>
      <c r="B299" s="29" t="s">
        <v>26</v>
      </c>
      <c r="C299" s="25" t="s">
        <v>28</v>
      </c>
      <c r="D299" s="25" t="s">
        <v>268</v>
      </c>
      <c r="E299" s="30" t="s">
        <v>176</v>
      </c>
      <c r="F299" s="94">
        <v>2850</v>
      </c>
    </row>
    <row r="300" spans="1:6" s="4" customFormat="1" ht="37.5">
      <c r="A300" s="71" t="s">
        <v>159</v>
      </c>
      <c r="B300" s="29" t="s">
        <v>26</v>
      </c>
      <c r="C300" s="25" t="s">
        <v>28</v>
      </c>
      <c r="D300" s="25" t="s">
        <v>269</v>
      </c>
      <c r="E300" s="30"/>
      <c r="F300" s="94">
        <f>+F301</f>
        <v>1610</v>
      </c>
    </row>
    <row r="301" spans="1:6" s="11" customFormat="1" ht="20.25">
      <c r="A301" s="71" t="s">
        <v>175</v>
      </c>
      <c r="B301" s="29" t="s">
        <v>26</v>
      </c>
      <c r="C301" s="25" t="s">
        <v>28</v>
      </c>
      <c r="D301" s="25" t="s">
        <v>269</v>
      </c>
      <c r="E301" s="30" t="s">
        <v>176</v>
      </c>
      <c r="F301" s="94">
        <v>1610</v>
      </c>
    </row>
    <row r="302" spans="1:6" s="4" customFormat="1" ht="20.25">
      <c r="A302" s="71" t="s">
        <v>54</v>
      </c>
      <c r="B302" s="29" t="s">
        <v>26</v>
      </c>
      <c r="C302" s="25" t="s">
        <v>28</v>
      </c>
      <c r="D302" s="25" t="s">
        <v>270</v>
      </c>
      <c r="E302" s="30"/>
      <c r="F302" s="94">
        <f>+F303</f>
        <v>700</v>
      </c>
    </row>
    <row r="303" spans="1:6" s="50" customFormat="1" ht="20.25">
      <c r="A303" s="71" t="s">
        <v>175</v>
      </c>
      <c r="B303" s="29" t="s">
        <v>26</v>
      </c>
      <c r="C303" s="25" t="s">
        <v>28</v>
      </c>
      <c r="D303" s="25" t="s">
        <v>270</v>
      </c>
      <c r="E303" s="30" t="s">
        <v>176</v>
      </c>
      <c r="F303" s="94">
        <v>700</v>
      </c>
    </row>
    <row r="304" spans="1:6" s="4" customFormat="1" ht="37.5">
      <c r="A304" s="71" t="s">
        <v>84</v>
      </c>
      <c r="B304" s="29" t="s">
        <v>26</v>
      </c>
      <c r="C304" s="25" t="s">
        <v>28</v>
      </c>
      <c r="D304" s="25" t="s">
        <v>272</v>
      </c>
      <c r="E304" s="30"/>
      <c r="F304" s="94">
        <f>+F305</f>
        <v>109745.9</v>
      </c>
    </row>
    <row r="305" spans="1:6" s="11" customFormat="1" ht="20.25">
      <c r="A305" s="71" t="s">
        <v>175</v>
      </c>
      <c r="B305" s="29" t="s">
        <v>26</v>
      </c>
      <c r="C305" s="25" t="s">
        <v>28</v>
      </c>
      <c r="D305" s="25" t="s">
        <v>272</v>
      </c>
      <c r="E305" s="30" t="s">
        <v>176</v>
      </c>
      <c r="F305" s="94">
        <v>109745.9</v>
      </c>
    </row>
    <row r="306" spans="1:6" s="4" customFormat="1" ht="56.25">
      <c r="A306" s="73" t="s">
        <v>263</v>
      </c>
      <c r="B306" s="29" t="s">
        <v>26</v>
      </c>
      <c r="C306" s="25" t="s">
        <v>28</v>
      </c>
      <c r="D306" s="25" t="s">
        <v>273</v>
      </c>
      <c r="E306" s="30"/>
      <c r="F306" s="94">
        <f>+F307</f>
        <v>241092.6</v>
      </c>
    </row>
    <row r="307" spans="1:6" s="11" customFormat="1" ht="20.25">
      <c r="A307" s="71" t="s">
        <v>175</v>
      </c>
      <c r="B307" s="29" t="s">
        <v>26</v>
      </c>
      <c r="C307" s="25" t="s">
        <v>28</v>
      </c>
      <c r="D307" s="25" t="s">
        <v>273</v>
      </c>
      <c r="E307" s="30" t="s">
        <v>176</v>
      </c>
      <c r="F307" s="94">
        <v>241092.6</v>
      </c>
    </row>
    <row r="308" spans="1:6" s="4" customFormat="1" ht="93.75">
      <c r="A308" s="73" t="s">
        <v>264</v>
      </c>
      <c r="B308" s="29" t="s">
        <v>26</v>
      </c>
      <c r="C308" s="25" t="s">
        <v>28</v>
      </c>
      <c r="D308" s="25" t="s">
        <v>274</v>
      </c>
      <c r="E308" s="30"/>
      <c r="F308" s="94">
        <f>+F309</f>
        <v>15868.2</v>
      </c>
    </row>
    <row r="309" spans="1:6" s="11" customFormat="1" ht="20.25">
      <c r="A309" s="71" t="s">
        <v>175</v>
      </c>
      <c r="B309" s="29" t="s">
        <v>26</v>
      </c>
      <c r="C309" s="25" t="s">
        <v>28</v>
      </c>
      <c r="D309" s="25" t="s">
        <v>274</v>
      </c>
      <c r="E309" s="30" t="s">
        <v>176</v>
      </c>
      <c r="F309" s="94">
        <v>15868.2</v>
      </c>
    </row>
    <row r="310" spans="1:6" s="8" customFormat="1" ht="56.25">
      <c r="A310" s="71" t="s">
        <v>163</v>
      </c>
      <c r="B310" s="29" t="s">
        <v>26</v>
      </c>
      <c r="C310" s="25" t="s">
        <v>28</v>
      </c>
      <c r="D310" s="25" t="s">
        <v>290</v>
      </c>
      <c r="E310" s="30"/>
      <c r="F310" s="94">
        <f>+F311</f>
        <v>18</v>
      </c>
    </row>
    <row r="311" spans="1:6" s="9" customFormat="1" ht="20.25">
      <c r="A311" s="74" t="s">
        <v>93</v>
      </c>
      <c r="B311" s="29" t="s">
        <v>26</v>
      </c>
      <c r="C311" s="25" t="s">
        <v>28</v>
      </c>
      <c r="D311" s="25" t="s">
        <v>296</v>
      </c>
      <c r="E311" s="30"/>
      <c r="F311" s="94">
        <f>+F312</f>
        <v>18</v>
      </c>
    </row>
    <row r="312" spans="1:6" s="4" customFormat="1" ht="56.25">
      <c r="A312" s="71" t="s">
        <v>94</v>
      </c>
      <c r="B312" s="29" t="s">
        <v>26</v>
      </c>
      <c r="C312" s="25" t="s">
        <v>28</v>
      </c>
      <c r="D312" s="25" t="s">
        <v>297</v>
      </c>
      <c r="E312" s="30"/>
      <c r="F312" s="94">
        <f>+F313</f>
        <v>18</v>
      </c>
    </row>
    <row r="313" spans="1:6" s="11" customFormat="1" ht="20.25">
      <c r="A313" s="71" t="s">
        <v>175</v>
      </c>
      <c r="B313" s="29" t="s">
        <v>26</v>
      </c>
      <c r="C313" s="25" t="s">
        <v>28</v>
      </c>
      <c r="D313" s="25" t="s">
        <v>297</v>
      </c>
      <c r="E313" s="30" t="s">
        <v>176</v>
      </c>
      <c r="F313" s="94">
        <v>18</v>
      </c>
    </row>
    <row r="314" spans="1:6" s="8" customFormat="1" ht="37.5">
      <c r="A314" s="73" t="s">
        <v>279</v>
      </c>
      <c r="B314" s="29" t="s">
        <v>26</v>
      </c>
      <c r="C314" s="25" t="s">
        <v>28</v>
      </c>
      <c r="D314" s="25" t="s">
        <v>275</v>
      </c>
      <c r="E314" s="30"/>
      <c r="F314" s="94">
        <f>+F315</f>
        <v>46.8</v>
      </c>
    </row>
    <row r="315" spans="1:6" s="9" customFormat="1" ht="37.5">
      <c r="A315" s="73" t="s">
        <v>523</v>
      </c>
      <c r="B315" s="29" t="s">
        <v>26</v>
      </c>
      <c r="C315" s="25" t="s">
        <v>28</v>
      </c>
      <c r="D315" s="25" t="s">
        <v>276</v>
      </c>
      <c r="E315" s="30"/>
      <c r="F315" s="94">
        <f>+F316</f>
        <v>46.8</v>
      </c>
    </row>
    <row r="316" spans="1:6" s="9" customFormat="1" ht="56.25">
      <c r="A316" s="73" t="s">
        <v>522</v>
      </c>
      <c r="B316" s="29" t="s">
        <v>26</v>
      </c>
      <c r="C316" s="25" t="s">
        <v>28</v>
      </c>
      <c r="D316" s="25" t="s">
        <v>277</v>
      </c>
      <c r="E316" s="30"/>
      <c r="F316" s="94">
        <f>+F317</f>
        <v>46.8</v>
      </c>
    </row>
    <row r="317" spans="1:6" s="9" customFormat="1" ht="93.75">
      <c r="A317" s="73" t="s">
        <v>264</v>
      </c>
      <c r="B317" s="29" t="s">
        <v>26</v>
      </c>
      <c r="C317" s="25" t="s">
        <v>28</v>
      </c>
      <c r="D317" s="25" t="s">
        <v>278</v>
      </c>
      <c r="E317" s="30"/>
      <c r="F317" s="94">
        <f>+F318</f>
        <v>46.8</v>
      </c>
    </row>
    <row r="318" spans="1:6" s="11" customFormat="1" ht="20.25">
      <c r="A318" s="72" t="s">
        <v>173</v>
      </c>
      <c r="B318" s="29" t="s">
        <v>26</v>
      </c>
      <c r="C318" s="25" t="s">
        <v>28</v>
      </c>
      <c r="D318" s="25" t="s">
        <v>278</v>
      </c>
      <c r="E318" s="30" t="s">
        <v>174</v>
      </c>
      <c r="F318" s="94">
        <v>46.8</v>
      </c>
    </row>
    <row r="319" spans="1:6" s="11" customFormat="1" ht="20.25">
      <c r="A319" s="72" t="s">
        <v>525</v>
      </c>
      <c r="B319" s="29" t="s">
        <v>26</v>
      </c>
      <c r="C319" s="25" t="s">
        <v>32</v>
      </c>
      <c r="D319" s="25"/>
      <c r="E319" s="30"/>
      <c r="F319" s="94">
        <f>+F320+F324</f>
        <v>38576.3</v>
      </c>
    </row>
    <row r="320" spans="1:6" s="11" customFormat="1" ht="37.5">
      <c r="A320" s="74" t="s">
        <v>86</v>
      </c>
      <c r="B320" s="29" t="s">
        <v>26</v>
      </c>
      <c r="C320" s="25" t="s">
        <v>32</v>
      </c>
      <c r="D320" s="25" t="s">
        <v>265</v>
      </c>
      <c r="E320" s="30"/>
      <c r="F320" s="94">
        <f>+F321</f>
        <v>21174.6</v>
      </c>
    </row>
    <row r="321" spans="1:6" s="11" customFormat="1" ht="20.25">
      <c r="A321" s="74" t="s">
        <v>526</v>
      </c>
      <c r="B321" s="29" t="s">
        <v>26</v>
      </c>
      <c r="C321" s="25" t="s">
        <v>32</v>
      </c>
      <c r="D321" s="25" t="s">
        <v>266</v>
      </c>
      <c r="E321" s="30"/>
      <c r="F321" s="94">
        <f>+F322</f>
        <v>21174.6</v>
      </c>
    </row>
    <row r="322" spans="1:6" s="11" customFormat="1" ht="37.5">
      <c r="A322" s="71" t="s">
        <v>83</v>
      </c>
      <c r="B322" s="29" t="s">
        <v>26</v>
      </c>
      <c r="C322" s="25" t="s">
        <v>32</v>
      </c>
      <c r="D322" s="25" t="s">
        <v>271</v>
      </c>
      <c r="E322" s="30"/>
      <c r="F322" s="94">
        <f>+F323</f>
        <v>21174.6</v>
      </c>
    </row>
    <row r="323" spans="1:6" s="11" customFormat="1" ht="20.25">
      <c r="A323" s="71" t="s">
        <v>175</v>
      </c>
      <c r="B323" s="29" t="s">
        <v>26</v>
      </c>
      <c r="C323" s="25" t="s">
        <v>32</v>
      </c>
      <c r="D323" s="25" t="s">
        <v>271</v>
      </c>
      <c r="E323" s="30" t="s">
        <v>176</v>
      </c>
      <c r="F323" s="94">
        <v>21174.6</v>
      </c>
    </row>
    <row r="324" spans="1:6" s="11" customFormat="1" ht="56.25">
      <c r="A324" s="71" t="s">
        <v>148</v>
      </c>
      <c r="B324" s="29" t="s">
        <v>26</v>
      </c>
      <c r="C324" s="25" t="s">
        <v>32</v>
      </c>
      <c r="D324" s="25" t="s">
        <v>346</v>
      </c>
      <c r="E324" s="30"/>
      <c r="F324" s="94">
        <f>+F325</f>
        <v>17401.7</v>
      </c>
    </row>
    <row r="325" spans="1:6" s="11" customFormat="1" ht="37.5">
      <c r="A325" s="74" t="s">
        <v>130</v>
      </c>
      <c r="B325" s="29" t="s">
        <v>26</v>
      </c>
      <c r="C325" s="25" t="s">
        <v>32</v>
      </c>
      <c r="D325" s="25" t="s">
        <v>416</v>
      </c>
      <c r="E325" s="30"/>
      <c r="F325" s="94">
        <f>+F326+F328+F330+F332</f>
        <v>17401.7</v>
      </c>
    </row>
    <row r="326" spans="1:6" s="11" customFormat="1" ht="20.25">
      <c r="A326" s="71" t="s">
        <v>87</v>
      </c>
      <c r="B326" s="29" t="s">
        <v>26</v>
      </c>
      <c r="C326" s="25" t="s">
        <v>32</v>
      </c>
      <c r="D326" s="25" t="s">
        <v>347</v>
      </c>
      <c r="E326" s="30"/>
      <c r="F326" s="94">
        <f>+F327</f>
        <v>96.4</v>
      </c>
    </row>
    <row r="327" spans="1:6" s="11" customFormat="1" ht="20.25">
      <c r="A327" s="71" t="s">
        <v>175</v>
      </c>
      <c r="B327" s="29" t="s">
        <v>26</v>
      </c>
      <c r="C327" s="25" t="s">
        <v>32</v>
      </c>
      <c r="D327" s="25" t="s">
        <v>347</v>
      </c>
      <c r="E327" s="30" t="s">
        <v>176</v>
      </c>
      <c r="F327" s="88">
        <v>96.4</v>
      </c>
    </row>
    <row r="328" spans="1:6" s="11" customFormat="1" ht="20.25">
      <c r="A328" s="71" t="s">
        <v>82</v>
      </c>
      <c r="B328" s="29" t="s">
        <v>26</v>
      </c>
      <c r="C328" s="25" t="s">
        <v>32</v>
      </c>
      <c r="D328" s="25" t="s">
        <v>348</v>
      </c>
      <c r="E328" s="30"/>
      <c r="F328" s="94">
        <f>+F329</f>
        <v>400</v>
      </c>
    </row>
    <row r="329" spans="1:6" s="11" customFormat="1" ht="20.25">
      <c r="A329" s="71" t="s">
        <v>175</v>
      </c>
      <c r="B329" s="29" t="s">
        <v>26</v>
      </c>
      <c r="C329" s="25" t="s">
        <v>32</v>
      </c>
      <c r="D329" s="25" t="s">
        <v>348</v>
      </c>
      <c r="E329" s="30" t="s">
        <v>176</v>
      </c>
      <c r="F329" s="88">
        <v>400</v>
      </c>
    </row>
    <row r="330" spans="1:6" s="11" customFormat="1" ht="20.25">
      <c r="A330" s="71" t="s">
        <v>88</v>
      </c>
      <c r="B330" s="29" t="s">
        <v>26</v>
      </c>
      <c r="C330" s="25" t="s">
        <v>32</v>
      </c>
      <c r="D330" s="25" t="s">
        <v>349</v>
      </c>
      <c r="E330" s="30"/>
      <c r="F330" s="94">
        <f>+F331</f>
        <v>126.8</v>
      </c>
    </row>
    <row r="331" spans="1:6" s="11" customFormat="1" ht="20.25">
      <c r="A331" s="71" t="s">
        <v>175</v>
      </c>
      <c r="B331" s="29" t="s">
        <v>26</v>
      </c>
      <c r="C331" s="25" t="s">
        <v>32</v>
      </c>
      <c r="D331" s="25" t="s">
        <v>349</v>
      </c>
      <c r="E331" s="30" t="s">
        <v>176</v>
      </c>
      <c r="F331" s="88">
        <v>126.8</v>
      </c>
    </row>
    <row r="332" spans="1:6" s="11" customFormat="1" ht="20.25">
      <c r="A332" s="74" t="s">
        <v>404</v>
      </c>
      <c r="B332" s="29" t="s">
        <v>26</v>
      </c>
      <c r="C332" s="25" t="s">
        <v>32</v>
      </c>
      <c r="D332" s="25" t="s">
        <v>350</v>
      </c>
      <c r="E332" s="30"/>
      <c r="F332" s="94">
        <f>+F333</f>
        <v>16778.5</v>
      </c>
    </row>
    <row r="333" spans="1:6" s="11" customFormat="1" ht="20.25">
      <c r="A333" s="71" t="s">
        <v>175</v>
      </c>
      <c r="B333" s="29" t="s">
        <v>26</v>
      </c>
      <c r="C333" s="25" t="s">
        <v>32</v>
      </c>
      <c r="D333" s="25" t="s">
        <v>350</v>
      </c>
      <c r="E333" s="30" t="s">
        <v>176</v>
      </c>
      <c r="F333" s="94">
        <v>16778.5</v>
      </c>
    </row>
    <row r="334" spans="1:6" s="12" customFormat="1" ht="20.25">
      <c r="A334" s="71" t="s">
        <v>527</v>
      </c>
      <c r="B334" s="29" t="s">
        <v>26</v>
      </c>
      <c r="C334" s="25" t="s">
        <v>26</v>
      </c>
      <c r="D334" s="25"/>
      <c r="E334" s="30"/>
      <c r="F334" s="94">
        <f>+F335+F339+F352+F355</f>
        <v>5846.200000000001</v>
      </c>
    </row>
    <row r="335" spans="1:6" s="8" customFormat="1" ht="37.5">
      <c r="A335" s="74" t="s">
        <v>86</v>
      </c>
      <c r="B335" s="29" t="s">
        <v>26</v>
      </c>
      <c r="C335" s="25" t="s">
        <v>26</v>
      </c>
      <c r="D335" s="25" t="s">
        <v>265</v>
      </c>
      <c r="E335" s="30"/>
      <c r="F335" s="94">
        <f>+F336</f>
        <v>2393.1</v>
      </c>
    </row>
    <row r="336" spans="1:6" s="9" customFormat="1" ht="20.25">
      <c r="A336" s="74" t="s">
        <v>526</v>
      </c>
      <c r="B336" s="29" t="s">
        <v>26</v>
      </c>
      <c r="C336" s="25" t="s">
        <v>26</v>
      </c>
      <c r="D336" s="25" t="s">
        <v>266</v>
      </c>
      <c r="E336" s="30"/>
      <c r="F336" s="94">
        <f>+F337</f>
        <v>2393.1</v>
      </c>
    </row>
    <row r="337" spans="1:6" s="4" customFormat="1" ht="20.25">
      <c r="A337" s="71" t="s">
        <v>17</v>
      </c>
      <c r="B337" s="29" t="s">
        <v>26</v>
      </c>
      <c r="C337" s="25" t="s">
        <v>26</v>
      </c>
      <c r="D337" s="25" t="s">
        <v>280</v>
      </c>
      <c r="E337" s="30"/>
      <c r="F337" s="94">
        <f>+F338</f>
        <v>2393.1</v>
      </c>
    </row>
    <row r="338" spans="1:6" s="11" customFormat="1" ht="20.25">
      <c r="A338" s="71" t="s">
        <v>175</v>
      </c>
      <c r="B338" s="29" t="s">
        <v>26</v>
      </c>
      <c r="C338" s="25" t="s">
        <v>26</v>
      </c>
      <c r="D338" s="25" t="s">
        <v>280</v>
      </c>
      <c r="E338" s="30" t="s">
        <v>176</v>
      </c>
      <c r="F338" s="94">
        <v>2393.1</v>
      </c>
    </row>
    <row r="339" spans="1:6" s="8" customFormat="1" ht="37.5">
      <c r="A339" s="71" t="s">
        <v>138</v>
      </c>
      <c r="B339" s="29" t="s">
        <v>26</v>
      </c>
      <c r="C339" s="25" t="s">
        <v>26</v>
      </c>
      <c r="D339" s="25" t="s">
        <v>392</v>
      </c>
      <c r="E339" s="30"/>
      <c r="F339" s="94">
        <f>+F340+F345+F347+F349</f>
        <v>3293.1000000000004</v>
      </c>
    </row>
    <row r="340" spans="1:6" s="4" customFormat="1" ht="20.25">
      <c r="A340" s="71" t="s">
        <v>89</v>
      </c>
      <c r="B340" s="29" t="s">
        <v>26</v>
      </c>
      <c r="C340" s="25" t="s">
        <v>26</v>
      </c>
      <c r="D340" s="25" t="s">
        <v>368</v>
      </c>
      <c r="E340" s="30"/>
      <c r="F340" s="94">
        <f>+F341+F342+F343+F344</f>
        <v>362.8</v>
      </c>
    </row>
    <row r="341" spans="1:6" s="4" customFormat="1" ht="20.25">
      <c r="A341" s="78" t="s">
        <v>524</v>
      </c>
      <c r="B341" s="29" t="s">
        <v>26</v>
      </c>
      <c r="C341" s="25" t="s">
        <v>26</v>
      </c>
      <c r="D341" s="25" t="s">
        <v>368</v>
      </c>
      <c r="E341" s="30" t="s">
        <v>172</v>
      </c>
      <c r="F341" s="94">
        <v>8</v>
      </c>
    </row>
    <row r="342" spans="1:6" s="4" customFormat="1" ht="37.5">
      <c r="A342" s="73" t="s">
        <v>167</v>
      </c>
      <c r="B342" s="29" t="s">
        <v>26</v>
      </c>
      <c r="C342" s="25" t="s">
        <v>26</v>
      </c>
      <c r="D342" s="25" t="s">
        <v>368</v>
      </c>
      <c r="E342" s="30" t="s">
        <v>166</v>
      </c>
      <c r="F342" s="94">
        <v>104</v>
      </c>
    </row>
    <row r="343" spans="1:6" s="4" customFormat="1" ht="20.25">
      <c r="A343" s="71" t="s">
        <v>203</v>
      </c>
      <c r="B343" s="29" t="s">
        <v>26</v>
      </c>
      <c r="C343" s="25" t="s">
        <v>26</v>
      </c>
      <c r="D343" s="25" t="s">
        <v>368</v>
      </c>
      <c r="E343" s="30" t="s">
        <v>196</v>
      </c>
      <c r="F343" s="94">
        <v>100</v>
      </c>
    </row>
    <row r="344" spans="1:6" s="11" customFormat="1" ht="20.25">
      <c r="A344" s="72" t="s">
        <v>173</v>
      </c>
      <c r="B344" s="29" t="s">
        <v>26</v>
      </c>
      <c r="C344" s="25" t="s">
        <v>26</v>
      </c>
      <c r="D344" s="25" t="s">
        <v>368</v>
      </c>
      <c r="E344" s="30" t="s">
        <v>174</v>
      </c>
      <c r="F344" s="94">
        <v>150.8</v>
      </c>
    </row>
    <row r="345" spans="1:6" s="4" customFormat="1" ht="20.25">
      <c r="A345" s="71" t="s">
        <v>90</v>
      </c>
      <c r="B345" s="29" t="s">
        <v>26</v>
      </c>
      <c r="C345" s="25" t="s">
        <v>26</v>
      </c>
      <c r="D345" s="25" t="s">
        <v>393</v>
      </c>
      <c r="E345" s="30"/>
      <c r="F345" s="94">
        <f>+F346</f>
        <v>50</v>
      </c>
    </row>
    <row r="346" spans="1:6" s="4" customFormat="1" ht="37.5">
      <c r="A346" s="73" t="s">
        <v>167</v>
      </c>
      <c r="B346" s="29" t="s">
        <v>26</v>
      </c>
      <c r="C346" s="25" t="s">
        <v>26</v>
      </c>
      <c r="D346" s="25" t="s">
        <v>393</v>
      </c>
      <c r="E346" s="30" t="s">
        <v>166</v>
      </c>
      <c r="F346" s="94">
        <v>50</v>
      </c>
    </row>
    <row r="347" spans="1:6" s="4" customFormat="1" ht="37.5">
      <c r="A347" s="71" t="s">
        <v>91</v>
      </c>
      <c r="B347" s="29" t="s">
        <v>26</v>
      </c>
      <c r="C347" s="25" t="s">
        <v>26</v>
      </c>
      <c r="D347" s="25" t="s">
        <v>394</v>
      </c>
      <c r="E347" s="30"/>
      <c r="F347" s="94">
        <f>+F348</f>
        <v>50</v>
      </c>
    </row>
    <row r="348" spans="1:6" s="11" customFormat="1" ht="20.25">
      <c r="A348" s="73" t="s">
        <v>197</v>
      </c>
      <c r="B348" s="29" t="s">
        <v>26</v>
      </c>
      <c r="C348" s="25" t="s">
        <v>26</v>
      </c>
      <c r="D348" s="25" t="s">
        <v>394</v>
      </c>
      <c r="E348" s="30" t="s">
        <v>196</v>
      </c>
      <c r="F348" s="94">
        <v>50</v>
      </c>
    </row>
    <row r="349" spans="1:6" s="4" customFormat="1" ht="37.5">
      <c r="A349" s="71" t="s">
        <v>149</v>
      </c>
      <c r="B349" s="29" t="s">
        <v>26</v>
      </c>
      <c r="C349" s="25" t="s">
        <v>26</v>
      </c>
      <c r="D349" s="25" t="s">
        <v>395</v>
      </c>
      <c r="E349" s="30"/>
      <c r="F349" s="94">
        <f>+F350+F351</f>
        <v>2830.3</v>
      </c>
    </row>
    <row r="350" spans="1:6" s="11" customFormat="1" ht="20.25">
      <c r="A350" s="71" t="s">
        <v>175</v>
      </c>
      <c r="B350" s="29" t="s">
        <v>26</v>
      </c>
      <c r="C350" s="25" t="s">
        <v>26</v>
      </c>
      <c r="D350" s="25" t="s">
        <v>395</v>
      </c>
      <c r="E350" s="30" t="s">
        <v>176</v>
      </c>
      <c r="F350" s="94">
        <v>2800.3</v>
      </c>
    </row>
    <row r="351" spans="1:6" s="11" customFormat="1" ht="20.25">
      <c r="A351" s="73" t="s">
        <v>197</v>
      </c>
      <c r="B351" s="29" t="s">
        <v>26</v>
      </c>
      <c r="C351" s="25" t="s">
        <v>26</v>
      </c>
      <c r="D351" s="25" t="s">
        <v>395</v>
      </c>
      <c r="E351" s="30" t="s">
        <v>196</v>
      </c>
      <c r="F351" s="94">
        <v>30</v>
      </c>
    </row>
    <row r="352" spans="1:6" s="5" customFormat="1" ht="37.5">
      <c r="A352" s="72" t="s">
        <v>96</v>
      </c>
      <c r="B352" s="31" t="s">
        <v>26</v>
      </c>
      <c r="C352" s="26" t="s">
        <v>26</v>
      </c>
      <c r="D352" s="48" t="s">
        <v>310</v>
      </c>
      <c r="E352" s="32"/>
      <c r="F352" s="94">
        <f>F353</f>
        <v>25</v>
      </c>
    </row>
    <row r="353" spans="1:6" s="4" customFormat="1" ht="37.5">
      <c r="A353" s="74" t="s">
        <v>147</v>
      </c>
      <c r="B353" s="31" t="s">
        <v>26</v>
      </c>
      <c r="C353" s="26" t="s">
        <v>26</v>
      </c>
      <c r="D353" s="26" t="s">
        <v>341</v>
      </c>
      <c r="E353" s="32"/>
      <c r="F353" s="94">
        <f>F354</f>
        <v>25</v>
      </c>
    </row>
    <row r="354" spans="1:6" s="11" customFormat="1" ht="20.25">
      <c r="A354" s="71" t="s">
        <v>175</v>
      </c>
      <c r="B354" s="31" t="s">
        <v>26</v>
      </c>
      <c r="C354" s="26" t="s">
        <v>26</v>
      </c>
      <c r="D354" s="26" t="s">
        <v>341</v>
      </c>
      <c r="E354" s="32" t="s">
        <v>176</v>
      </c>
      <c r="F354" s="88">
        <v>25</v>
      </c>
    </row>
    <row r="355" spans="1:6" s="8" customFormat="1" ht="56.25">
      <c r="A355" s="71" t="s">
        <v>163</v>
      </c>
      <c r="B355" s="29" t="s">
        <v>26</v>
      </c>
      <c r="C355" s="25" t="s">
        <v>26</v>
      </c>
      <c r="D355" s="25" t="s">
        <v>290</v>
      </c>
      <c r="E355" s="30"/>
      <c r="F355" s="94">
        <f>+F356+F361</f>
        <v>135</v>
      </c>
    </row>
    <row r="356" spans="1:6" s="9" customFormat="1" ht="20.25">
      <c r="A356" s="74" t="s">
        <v>92</v>
      </c>
      <c r="B356" s="29" t="s">
        <v>26</v>
      </c>
      <c r="C356" s="25" t="s">
        <v>26</v>
      </c>
      <c r="D356" s="25" t="s">
        <v>291</v>
      </c>
      <c r="E356" s="30"/>
      <c r="F356" s="94">
        <f>+F357+F359</f>
        <v>35</v>
      </c>
    </row>
    <row r="357" spans="1:6" s="4" customFormat="1" ht="37.5">
      <c r="A357" s="71" t="s">
        <v>155</v>
      </c>
      <c r="B357" s="29" t="s">
        <v>26</v>
      </c>
      <c r="C357" s="25" t="s">
        <v>26</v>
      </c>
      <c r="D357" s="25" t="s">
        <v>298</v>
      </c>
      <c r="E357" s="30"/>
      <c r="F357" s="94">
        <f>+F358</f>
        <v>25</v>
      </c>
    </row>
    <row r="358" spans="1:6" s="11" customFormat="1" ht="37.5">
      <c r="A358" s="73" t="s">
        <v>167</v>
      </c>
      <c r="B358" s="29" t="s">
        <v>26</v>
      </c>
      <c r="C358" s="25" t="s">
        <v>26</v>
      </c>
      <c r="D358" s="25" t="s">
        <v>298</v>
      </c>
      <c r="E358" s="30" t="s">
        <v>166</v>
      </c>
      <c r="F358" s="94">
        <v>25</v>
      </c>
    </row>
    <row r="359" spans="1:6" s="4" customFormat="1" ht="20.25">
      <c r="A359" s="71" t="s">
        <v>129</v>
      </c>
      <c r="B359" s="31" t="s">
        <v>26</v>
      </c>
      <c r="C359" s="26" t="s">
        <v>26</v>
      </c>
      <c r="D359" s="25" t="s">
        <v>295</v>
      </c>
      <c r="E359" s="32"/>
      <c r="F359" s="94">
        <f>+F360</f>
        <v>10</v>
      </c>
    </row>
    <row r="360" spans="1:6" s="11" customFormat="1" ht="37.5">
      <c r="A360" s="73" t="s">
        <v>167</v>
      </c>
      <c r="B360" s="31" t="s">
        <v>26</v>
      </c>
      <c r="C360" s="26" t="s">
        <v>26</v>
      </c>
      <c r="D360" s="26" t="s">
        <v>295</v>
      </c>
      <c r="E360" s="32" t="s">
        <v>166</v>
      </c>
      <c r="F360" s="94">
        <v>10</v>
      </c>
    </row>
    <row r="361" spans="1:6" s="9" customFormat="1" ht="56.25">
      <c r="A361" s="74" t="s">
        <v>157</v>
      </c>
      <c r="B361" s="29" t="s">
        <v>26</v>
      </c>
      <c r="C361" s="25" t="s">
        <v>26</v>
      </c>
      <c r="D361" s="25" t="s">
        <v>299</v>
      </c>
      <c r="E361" s="30"/>
      <c r="F361" s="94">
        <f>+F362+F365</f>
        <v>100</v>
      </c>
    </row>
    <row r="362" spans="1:6" s="4" customFormat="1" ht="56.25">
      <c r="A362" s="71" t="s">
        <v>162</v>
      </c>
      <c r="B362" s="29" t="s">
        <v>26</v>
      </c>
      <c r="C362" s="25" t="s">
        <v>26</v>
      </c>
      <c r="D362" s="25" t="s">
        <v>300</v>
      </c>
      <c r="E362" s="30"/>
      <c r="F362" s="94">
        <f>+F363+F364</f>
        <v>95</v>
      </c>
    </row>
    <row r="363" spans="1:6" s="11" customFormat="1" ht="20.25">
      <c r="A363" s="73" t="s">
        <v>203</v>
      </c>
      <c r="B363" s="29" t="s">
        <v>26</v>
      </c>
      <c r="C363" s="25" t="s">
        <v>26</v>
      </c>
      <c r="D363" s="25" t="s">
        <v>300</v>
      </c>
      <c r="E363" s="30" t="s">
        <v>196</v>
      </c>
      <c r="F363" s="94">
        <v>75</v>
      </c>
    </row>
    <row r="364" spans="1:6" s="11" customFormat="1" ht="20.25">
      <c r="A364" s="71" t="s">
        <v>175</v>
      </c>
      <c r="B364" s="29" t="s">
        <v>26</v>
      </c>
      <c r="C364" s="25" t="s">
        <v>26</v>
      </c>
      <c r="D364" s="25" t="s">
        <v>300</v>
      </c>
      <c r="E364" s="30" t="s">
        <v>176</v>
      </c>
      <c r="F364" s="94">
        <v>20</v>
      </c>
    </row>
    <row r="365" spans="1:6" s="4" customFormat="1" ht="56.25">
      <c r="A365" s="71" t="s">
        <v>150</v>
      </c>
      <c r="B365" s="29" t="s">
        <v>26</v>
      </c>
      <c r="C365" s="25" t="s">
        <v>26</v>
      </c>
      <c r="D365" s="25" t="s">
        <v>301</v>
      </c>
      <c r="E365" s="30"/>
      <c r="F365" s="94">
        <f>+F366</f>
        <v>5</v>
      </c>
    </row>
    <row r="366" spans="1:6" s="11" customFormat="1" ht="20.25">
      <c r="A366" s="71" t="s">
        <v>175</v>
      </c>
      <c r="B366" s="29" t="s">
        <v>26</v>
      </c>
      <c r="C366" s="25" t="s">
        <v>26</v>
      </c>
      <c r="D366" s="25" t="s">
        <v>301</v>
      </c>
      <c r="E366" s="30" t="s">
        <v>176</v>
      </c>
      <c r="F366" s="94">
        <v>5</v>
      </c>
    </row>
    <row r="367" spans="1:6" s="9" customFormat="1" ht="20.25">
      <c r="A367" s="71" t="s">
        <v>6</v>
      </c>
      <c r="B367" s="29" t="s">
        <v>26</v>
      </c>
      <c r="C367" s="25" t="s">
        <v>37</v>
      </c>
      <c r="D367" s="25"/>
      <c r="E367" s="30"/>
      <c r="F367" s="94">
        <f>+F368+F382+F389+F395+F386</f>
        <v>30593.9</v>
      </c>
    </row>
    <row r="368" spans="1:6" s="8" customFormat="1" ht="37.5">
      <c r="A368" s="74" t="s">
        <v>86</v>
      </c>
      <c r="B368" s="29" t="s">
        <v>26</v>
      </c>
      <c r="C368" s="25" t="s">
        <v>37</v>
      </c>
      <c r="D368" s="25" t="s">
        <v>265</v>
      </c>
      <c r="E368" s="30"/>
      <c r="F368" s="94">
        <f>+F369</f>
        <v>24607.100000000002</v>
      </c>
    </row>
    <row r="369" spans="1:6" s="9" customFormat="1" ht="20.25">
      <c r="A369" s="71" t="s">
        <v>6</v>
      </c>
      <c r="B369" s="29" t="s">
        <v>26</v>
      </c>
      <c r="C369" s="25" t="s">
        <v>37</v>
      </c>
      <c r="D369" s="25" t="s">
        <v>286</v>
      </c>
      <c r="E369" s="30"/>
      <c r="F369" s="94">
        <f>+F370+F372+F376+F378</f>
        <v>24607.100000000002</v>
      </c>
    </row>
    <row r="370" spans="1:6" s="9" customFormat="1" ht="20.25">
      <c r="A370" s="71" t="s">
        <v>82</v>
      </c>
      <c r="B370" s="29" t="s">
        <v>26</v>
      </c>
      <c r="C370" s="25" t="s">
        <v>37</v>
      </c>
      <c r="D370" s="25" t="s">
        <v>390</v>
      </c>
      <c r="E370" s="30"/>
      <c r="F370" s="94">
        <f>+F371</f>
        <v>100</v>
      </c>
    </row>
    <row r="371" spans="1:6" s="11" customFormat="1" ht="37.5">
      <c r="A371" s="73" t="s">
        <v>167</v>
      </c>
      <c r="B371" s="29" t="s">
        <v>26</v>
      </c>
      <c r="C371" s="25" t="s">
        <v>37</v>
      </c>
      <c r="D371" s="25" t="s">
        <v>390</v>
      </c>
      <c r="E371" s="30" t="s">
        <v>166</v>
      </c>
      <c r="F371" s="94">
        <v>100</v>
      </c>
    </row>
    <row r="372" spans="1:6" s="4" customFormat="1" ht="20.25">
      <c r="A372" s="72" t="s">
        <v>54</v>
      </c>
      <c r="B372" s="29" t="s">
        <v>26</v>
      </c>
      <c r="C372" s="25" t="s">
        <v>37</v>
      </c>
      <c r="D372" s="25" t="s">
        <v>287</v>
      </c>
      <c r="E372" s="30"/>
      <c r="F372" s="94">
        <f>+F373+F374+F375</f>
        <v>918.4</v>
      </c>
    </row>
    <row r="373" spans="1:6" s="11" customFormat="1" ht="37.5">
      <c r="A373" s="73" t="s">
        <v>164</v>
      </c>
      <c r="B373" s="29" t="s">
        <v>26</v>
      </c>
      <c r="C373" s="25" t="s">
        <v>37</v>
      </c>
      <c r="D373" s="25" t="s">
        <v>287</v>
      </c>
      <c r="E373" s="30" t="s">
        <v>165</v>
      </c>
      <c r="F373" s="94">
        <v>150</v>
      </c>
    </row>
    <row r="374" spans="1:6" s="11" customFormat="1" ht="37.5">
      <c r="A374" s="73" t="s">
        <v>167</v>
      </c>
      <c r="B374" s="29" t="s">
        <v>26</v>
      </c>
      <c r="C374" s="25" t="s">
        <v>37</v>
      </c>
      <c r="D374" s="25" t="s">
        <v>287</v>
      </c>
      <c r="E374" s="30" t="s">
        <v>166</v>
      </c>
      <c r="F374" s="94">
        <v>115</v>
      </c>
    </row>
    <row r="375" spans="1:6" s="11" customFormat="1" ht="20.25">
      <c r="A375" s="71" t="s">
        <v>175</v>
      </c>
      <c r="B375" s="29" t="s">
        <v>26</v>
      </c>
      <c r="C375" s="25" t="s">
        <v>37</v>
      </c>
      <c r="D375" s="25" t="s">
        <v>287</v>
      </c>
      <c r="E375" s="30" t="s">
        <v>176</v>
      </c>
      <c r="F375" s="94">
        <v>653.4</v>
      </c>
    </row>
    <row r="376" spans="1:6" s="4" customFormat="1" ht="37.5">
      <c r="A376" s="71" t="s">
        <v>85</v>
      </c>
      <c r="B376" s="29" t="s">
        <v>26</v>
      </c>
      <c r="C376" s="25" t="s">
        <v>37</v>
      </c>
      <c r="D376" s="25" t="s">
        <v>288</v>
      </c>
      <c r="E376" s="30"/>
      <c r="F376" s="94">
        <f>+F377</f>
        <v>2559.9</v>
      </c>
    </row>
    <row r="377" spans="1:6" s="11" customFormat="1" ht="20.25">
      <c r="A377" s="71" t="s">
        <v>175</v>
      </c>
      <c r="B377" s="29" t="s">
        <v>26</v>
      </c>
      <c r="C377" s="25" t="s">
        <v>37</v>
      </c>
      <c r="D377" s="25" t="s">
        <v>288</v>
      </c>
      <c r="E377" s="30" t="s">
        <v>176</v>
      </c>
      <c r="F377" s="94">
        <v>2559.9</v>
      </c>
    </row>
    <row r="378" spans="1:6" s="4" customFormat="1" ht="20.25">
      <c r="A378" s="71" t="s">
        <v>55</v>
      </c>
      <c r="B378" s="29" t="s">
        <v>26</v>
      </c>
      <c r="C378" s="25" t="s">
        <v>37</v>
      </c>
      <c r="D378" s="25" t="s">
        <v>289</v>
      </c>
      <c r="E378" s="30"/>
      <c r="F378" s="94">
        <f>+F379+F380+F381</f>
        <v>21028.800000000003</v>
      </c>
    </row>
    <row r="379" spans="1:6" s="11" customFormat="1" ht="20.25">
      <c r="A379" s="78" t="s">
        <v>524</v>
      </c>
      <c r="B379" s="29" t="s">
        <v>26</v>
      </c>
      <c r="C379" s="25" t="s">
        <v>37</v>
      </c>
      <c r="D379" s="25" t="s">
        <v>289</v>
      </c>
      <c r="E379" s="30" t="s">
        <v>172</v>
      </c>
      <c r="F379" s="94">
        <v>18425.9</v>
      </c>
    </row>
    <row r="380" spans="1:6" s="11" customFormat="1" ht="37.5">
      <c r="A380" s="73" t="s">
        <v>167</v>
      </c>
      <c r="B380" s="29" t="s">
        <v>26</v>
      </c>
      <c r="C380" s="25" t="s">
        <v>37</v>
      </c>
      <c r="D380" s="25" t="s">
        <v>289</v>
      </c>
      <c r="E380" s="30" t="s">
        <v>166</v>
      </c>
      <c r="F380" s="94">
        <v>2547.2</v>
      </c>
    </row>
    <row r="381" spans="1:6" s="11" customFormat="1" ht="20.25">
      <c r="A381" s="73" t="s">
        <v>168</v>
      </c>
      <c r="B381" s="29" t="s">
        <v>26</v>
      </c>
      <c r="C381" s="25" t="s">
        <v>37</v>
      </c>
      <c r="D381" s="25" t="s">
        <v>289</v>
      </c>
      <c r="E381" s="30" t="s">
        <v>169</v>
      </c>
      <c r="F381" s="94">
        <v>55.7</v>
      </c>
    </row>
    <row r="382" spans="1:6" s="8" customFormat="1" ht="56.25">
      <c r="A382" s="71" t="s">
        <v>163</v>
      </c>
      <c r="B382" s="29" t="s">
        <v>26</v>
      </c>
      <c r="C382" s="25" t="s">
        <v>37</v>
      </c>
      <c r="D382" s="25" t="s">
        <v>290</v>
      </c>
      <c r="E382" s="30"/>
      <c r="F382" s="94">
        <f>+F383</f>
        <v>10</v>
      </c>
    </row>
    <row r="383" spans="1:6" s="9" customFormat="1" ht="20.25">
      <c r="A383" s="74" t="s">
        <v>92</v>
      </c>
      <c r="B383" s="29" t="s">
        <v>26</v>
      </c>
      <c r="C383" s="25" t="s">
        <v>37</v>
      </c>
      <c r="D383" s="25" t="s">
        <v>291</v>
      </c>
      <c r="E383" s="30"/>
      <c r="F383" s="94">
        <f>+F384</f>
        <v>10</v>
      </c>
    </row>
    <row r="384" spans="1:6" s="4" customFormat="1" ht="37.5">
      <c r="A384" s="71" t="s">
        <v>155</v>
      </c>
      <c r="B384" s="29" t="s">
        <v>26</v>
      </c>
      <c r="C384" s="25" t="s">
        <v>37</v>
      </c>
      <c r="D384" s="25" t="s">
        <v>298</v>
      </c>
      <c r="E384" s="30"/>
      <c r="F384" s="94">
        <f>+F385</f>
        <v>10</v>
      </c>
    </row>
    <row r="385" spans="1:6" s="11" customFormat="1" ht="37.5">
      <c r="A385" s="73" t="s">
        <v>167</v>
      </c>
      <c r="B385" s="29" t="s">
        <v>26</v>
      </c>
      <c r="C385" s="25" t="s">
        <v>37</v>
      </c>
      <c r="D385" s="25" t="s">
        <v>298</v>
      </c>
      <c r="E385" s="30" t="s">
        <v>166</v>
      </c>
      <c r="F385" s="94">
        <v>10</v>
      </c>
    </row>
    <row r="386" spans="1:6" s="8" customFormat="1" ht="56.25">
      <c r="A386" s="71" t="s">
        <v>431</v>
      </c>
      <c r="B386" s="29" t="s">
        <v>26</v>
      </c>
      <c r="C386" s="25" t="s">
        <v>37</v>
      </c>
      <c r="D386" s="25" t="s">
        <v>227</v>
      </c>
      <c r="E386" s="30"/>
      <c r="F386" s="88">
        <f>SUM(F387)</f>
        <v>117.5</v>
      </c>
    </row>
    <row r="387" spans="1:6" s="4" customFormat="1" ht="75">
      <c r="A387" s="71" t="s">
        <v>160</v>
      </c>
      <c r="B387" s="29" t="s">
        <v>26</v>
      </c>
      <c r="C387" s="25" t="s">
        <v>37</v>
      </c>
      <c r="D387" s="25" t="s">
        <v>229</v>
      </c>
      <c r="E387" s="30"/>
      <c r="F387" s="88">
        <f>+F388</f>
        <v>117.5</v>
      </c>
    </row>
    <row r="388" spans="1:6" s="11" customFormat="1" ht="37.5">
      <c r="A388" s="73" t="s">
        <v>167</v>
      </c>
      <c r="B388" s="29" t="s">
        <v>26</v>
      </c>
      <c r="C388" s="25" t="s">
        <v>37</v>
      </c>
      <c r="D388" s="25" t="s">
        <v>229</v>
      </c>
      <c r="E388" s="30" t="s">
        <v>166</v>
      </c>
      <c r="F388" s="88">
        <v>117.5</v>
      </c>
    </row>
    <row r="389" spans="1:6" s="8" customFormat="1" ht="56.25">
      <c r="A389" s="71" t="s">
        <v>18</v>
      </c>
      <c r="B389" s="29" t="s">
        <v>26</v>
      </c>
      <c r="C389" s="25" t="s">
        <v>37</v>
      </c>
      <c r="D389" s="25" t="s">
        <v>204</v>
      </c>
      <c r="E389" s="30"/>
      <c r="F389" s="88">
        <f>+F390</f>
        <v>5689.3</v>
      </c>
    </row>
    <row r="390" spans="1:6" s="9" customFormat="1" ht="20.25">
      <c r="A390" s="71" t="s">
        <v>106</v>
      </c>
      <c r="B390" s="29" t="s">
        <v>26</v>
      </c>
      <c r="C390" s="25" t="s">
        <v>37</v>
      </c>
      <c r="D390" s="25" t="s">
        <v>205</v>
      </c>
      <c r="E390" s="30" t="s">
        <v>35</v>
      </c>
      <c r="F390" s="88">
        <f>+F391</f>
        <v>5689.3</v>
      </c>
    </row>
    <row r="391" spans="1:6" s="6" customFormat="1" ht="20.25">
      <c r="A391" s="71" t="s">
        <v>20</v>
      </c>
      <c r="B391" s="29" t="s">
        <v>26</v>
      </c>
      <c r="C391" s="25" t="s">
        <v>37</v>
      </c>
      <c r="D391" s="25" t="s">
        <v>509</v>
      </c>
      <c r="E391" s="30"/>
      <c r="F391" s="94">
        <f>+F392+F393+F394</f>
        <v>5689.3</v>
      </c>
    </row>
    <row r="392" spans="1:6" s="11" customFormat="1" ht="37.5">
      <c r="A392" s="73" t="s">
        <v>164</v>
      </c>
      <c r="B392" s="29" t="s">
        <v>26</v>
      </c>
      <c r="C392" s="25" t="s">
        <v>37</v>
      </c>
      <c r="D392" s="25" t="s">
        <v>509</v>
      </c>
      <c r="E392" s="30" t="s">
        <v>165</v>
      </c>
      <c r="F392" s="88">
        <v>5302.4</v>
      </c>
    </row>
    <row r="393" spans="1:6" s="11" customFormat="1" ht="37.5">
      <c r="A393" s="73" t="s">
        <v>167</v>
      </c>
      <c r="B393" s="29" t="s">
        <v>26</v>
      </c>
      <c r="C393" s="25" t="s">
        <v>37</v>
      </c>
      <c r="D393" s="25" t="s">
        <v>509</v>
      </c>
      <c r="E393" s="30" t="s">
        <v>166</v>
      </c>
      <c r="F393" s="88">
        <v>386.8</v>
      </c>
    </row>
    <row r="394" spans="1:6" s="11" customFormat="1" ht="20.25">
      <c r="A394" s="73" t="s">
        <v>168</v>
      </c>
      <c r="B394" s="29" t="s">
        <v>26</v>
      </c>
      <c r="C394" s="25" t="s">
        <v>37</v>
      </c>
      <c r="D394" s="25" t="s">
        <v>509</v>
      </c>
      <c r="E394" s="30" t="s">
        <v>169</v>
      </c>
      <c r="F394" s="88">
        <v>0.1</v>
      </c>
    </row>
    <row r="395" spans="1:6" s="8" customFormat="1" ht="37.5">
      <c r="A395" s="73" t="s">
        <v>279</v>
      </c>
      <c r="B395" s="29" t="s">
        <v>26</v>
      </c>
      <c r="C395" s="25" t="s">
        <v>37</v>
      </c>
      <c r="D395" s="25" t="s">
        <v>275</v>
      </c>
      <c r="E395" s="30"/>
      <c r="F395" s="94">
        <f>+F396</f>
        <v>170</v>
      </c>
    </row>
    <row r="396" spans="1:6" s="9" customFormat="1" ht="20.25">
      <c r="A396" s="73" t="s">
        <v>63</v>
      </c>
      <c r="B396" s="29" t="s">
        <v>26</v>
      </c>
      <c r="C396" s="25" t="s">
        <v>37</v>
      </c>
      <c r="D396" s="25" t="s">
        <v>281</v>
      </c>
      <c r="E396" s="30"/>
      <c r="F396" s="94">
        <f>+F397</f>
        <v>170</v>
      </c>
    </row>
    <row r="397" spans="1:6" s="9" customFormat="1" ht="56.25">
      <c r="A397" s="73" t="s">
        <v>284</v>
      </c>
      <c r="B397" s="29" t="s">
        <v>26</v>
      </c>
      <c r="C397" s="25" t="s">
        <v>37</v>
      </c>
      <c r="D397" s="25" t="s">
        <v>282</v>
      </c>
      <c r="E397" s="30"/>
      <c r="F397" s="94">
        <f>+F398</f>
        <v>170</v>
      </c>
    </row>
    <row r="398" spans="1:6" s="4" customFormat="1" ht="93.75">
      <c r="A398" s="73" t="s">
        <v>285</v>
      </c>
      <c r="B398" s="29" t="s">
        <v>26</v>
      </c>
      <c r="C398" s="25" t="s">
        <v>37</v>
      </c>
      <c r="D398" s="25" t="s">
        <v>283</v>
      </c>
      <c r="E398" s="30"/>
      <c r="F398" s="94">
        <f>+F399</f>
        <v>170</v>
      </c>
    </row>
    <row r="399" spans="1:6" s="11" customFormat="1" ht="37.5">
      <c r="A399" s="73" t="s">
        <v>164</v>
      </c>
      <c r="B399" s="29" t="s">
        <v>26</v>
      </c>
      <c r="C399" s="25" t="s">
        <v>37</v>
      </c>
      <c r="D399" s="25" t="s">
        <v>283</v>
      </c>
      <c r="E399" s="30" t="s">
        <v>165</v>
      </c>
      <c r="F399" s="94">
        <v>170</v>
      </c>
    </row>
    <row r="400" spans="1:6" s="13" customFormat="1" ht="20.25">
      <c r="A400" s="85" t="s">
        <v>151</v>
      </c>
      <c r="B400" s="64" t="s">
        <v>27</v>
      </c>
      <c r="C400" s="65" t="s">
        <v>23</v>
      </c>
      <c r="D400" s="65"/>
      <c r="E400" s="66"/>
      <c r="F400" s="95">
        <f>+F401+F421</f>
        <v>28219.1</v>
      </c>
    </row>
    <row r="401" spans="1:6" s="9" customFormat="1" ht="20.25">
      <c r="A401" s="72" t="s">
        <v>16</v>
      </c>
      <c r="B401" s="31" t="s">
        <v>27</v>
      </c>
      <c r="C401" s="26" t="s">
        <v>22</v>
      </c>
      <c r="D401" s="26"/>
      <c r="E401" s="32"/>
      <c r="F401" s="89">
        <f>+F402+F415+F417</f>
        <v>18786.6</v>
      </c>
    </row>
    <row r="402" spans="1:6" s="8" customFormat="1" ht="56.25">
      <c r="A402" s="71" t="s">
        <v>148</v>
      </c>
      <c r="B402" s="31" t="s">
        <v>27</v>
      </c>
      <c r="C402" s="26" t="s">
        <v>22</v>
      </c>
      <c r="D402" s="48" t="s">
        <v>346</v>
      </c>
      <c r="E402" s="32"/>
      <c r="F402" s="89">
        <f>+F403</f>
        <v>18732</v>
      </c>
    </row>
    <row r="403" spans="1:6" s="9" customFormat="1" ht="37.5">
      <c r="A403" s="74" t="s">
        <v>132</v>
      </c>
      <c r="B403" s="31" t="s">
        <v>27</v>
      </c>
      <c r="C403" s="26" t="s">
        <v>22</v>
      </c>
      <c r="D403" s="25" t="s">
        <v>379</v>
      </c>
      <c r="E403" s="32"/>
      <c r="F403" s="89">
        <f>F404+F406+F410+F408</f>
        <v>18732</v>
      </c>
    </row>
    <row r="404" spans="1:6" s="4" customFormat="1" ht="37.5">
      <c r="A404" s="74" t="s">
        <v>401</v>
      </c>
      <c r="B404" s="31" t="s">
        <v>27</v>
      </c>
      <c r="C404" s="26" t="s">
        <v>22</v>
      </c>
      <c r="D404" s="48" t="s">
        <v>380</v>
      </c>
      <c r="E404" s="32"/>
      <c r="F404" s="89">
        <f>F405</f>
        <v>1400</v>
      </c>
    </row>
    <row r="405" spans="1:6" s="11" customFormat="1" ht="37.5">
      <c r="A405" s="73" t="s">
        <v>167</v>
      </c>
      <c r="B405" s="31" t="s">
        <v>27</v>
      </c>
      <c r="C405" s="26" t="s">
        <v>22</v>
      </c>
      <c r="D405" s="48" t="s">
        <v>380</v>
      </c>
      <c r="E405" s="32" t="s">
        <v>166</v>
      </c>
      <c r="F405" s="88">
        <v>1400</v>
      </c>
    </row>
    <row r="406" spans="1:6" s="4" customFormat="1" ht="20.25">
      <c r="A406" s="74" t="s">
        <v>82</v>
      </c>
      <c r="B406" s="31" t="s">
        <v>27</v>
      </c>
      <c r="C406" s="26" t="s">
        <v>22</v>
      </c>
      <c r="D406" s="48" t="s">
        <v>381</v>
      </c>
      <c r="E406" s="32"/>
      <c r="F406" s="89">
        <f>F407</f>
        <v>400</v>
      </c>
    </row>
    <row r="407" spans="1:6" s="11" customFormat="1" ht="37.5">
      <c r="A407" s="73" t="s">
        <v>167</v>
      </c>
      <c r="B407" s="31" t="s">
        <v>27</v>
      </c>
      <c r="C407" s="26" t="s">
        <v>22</v>
      </c>
      <c r="D407" s="48" t="s">
        <v>381</v>
      </c>
      <c r="E407" s="32" t="s">
        <v>166</v>
      </c>
      <c r="F407" s="88">
        <v>400</v>
      </c>
    </row>
    <row r="408" spans="1:6" s="11" customFormat="1" ht="37.5">
      <c r="A408" s="74" t="s">
        <v>446</v>
      </c>
      <c r="B408" s="31" t="s">
        <v>27</v>
      </c>
      <c r="C408" s="26" t="s">
        <v>22</v>
      </c>
      <c r="D408" s="48" t="s">
        <v>445</v>
      </c>
      <c r="E408" s="32"/>
      <c r="F408" s="89">
        <f>F409</f>
        <v>30</v>
      </c>
    </row>
    <row r="409" spans="1:6" s="11" customFormat="1" ht="37.5">
      <c r="A409" s="73" t="s">
        <v>167</v>
      </c>
      <c r="B409" s="31" t="s">
        <v>27</v>
      </c>
      <c r="C409" s="26" t="s">
        <v>22</v>
      </c>
      <c r="D409" s="48" t="s">
        <v>445</v>
      </c>
      <c r="E409" s="32" t="s">
        <v>166</v>
      </c>
      <c r="F409" s="88">
        <v>30</v>
      </c>
    </row>
    <row r="410" spans="1:6" s="4" customFormat="1" ht="20.25">
      <c r="A410" s="72" t="s">
        <v>402</v>
      </c>
      <c r="B410" s="31" t="s">
        <v>27</v>
      </c>
      <c r="C410" s="26" t="s">
        <v>22</v>
      </c>
      <c r="D410" s="48" t="s">
        <v>382</v>
      </c>
      <c r="E410" s="32"/>
      <c r="F410" s="89">
        <f>F411+F412+F413</f>
        <v>16902</v>
      </c>
    </row>
    <row r="411" spans="1:6" s="11" customFormat="1" ht="20.25">
      <c r="A411" s="78" t="s">
        <v>524</v>
      </c>
      <c r="B411" s="31" t="s">
        <v>27</v>
      </c>
      <c r="C411" s="26" t="s">
        <v>22</v>
      </c>
      <c r="D411" s="48" t="s">
        <v>382</v>
      </c>
      <c r="E411" s="32" t="s">
        <v>172</v>
      </c>
      <c r="F411" s="88">
        <v>12687.7</v>
      </c>
    </row>
    <row r="412" spans="1:6" s="11" customFormat="1" ht="37.5">
      <c r="A412" s="73" t="s">
        <v>167</v>
      </c>
      <c r="B412" s="31" t="s">
        <v>27</v>
      </c>
      <c r="C412" s="26" t="s">
        <v>22</v>
      </c>
      <c r="D412" s="48" t="s">
        <v>382</v>
      </c>
      <c r="E412" s="32" t="s">
        <v>166</v>
      </c>
      <c r="F412" s="88">
        <v>4178.7</v>
      </c>
    </row>
    <row r="413" spans="1:6" s="11" customFormat="1" ht="20.25">
      <c r="A413" s="73" t="s">
        <v>168</v>
      </c>
      <c r="B413" s="31" t="s">
        <v>27</v>
      </c>
      <c r="C413" s="26" t="s">
        <v>22</v>
      </c>
      <c r="D413" s="48" t="s">
        <v>382</v>
      </c>
      <c r="E413" s="32" t="s">
        <v>169</v>
      </c>
      <c r="F413" s="88">
        <v>35.6</v>
      </c>
    </row>
    <row r="414" spans="1:6" s="8" customFormat="1" ht="37.5">
      <c r="A414" s="72" t="s">
        <v>96</v>
      </c>
      <c r="B414" s="31" t="s">
        <v>27</v>
      </c>
      <c r="C414" s="26" t="s">
        <v>22</v>
      </c>
      <c r="D414" s="48" t="s">
        <v>310</v>
      </c>
      <c r="E414" s="32"/>
      <c r="F414" s="88">
        <f>F415</f>
        <v>25</v>
      </c>
    </row>
    <row r="415" spans="1:6" s="4" customFormat="1" ht="37.5">
      <c r="A415" s="74" t="s">
        <v>147</v>
      </c>
      <c r="B415" s="31" t="s">
        <v>27</v>
      </c>
      <c r="C415" s="26" t="s">
        <v>22</v>
      </c>
      <c r="D415" s="26" t="s">
        <v>341</v>
      </c>
      <c r="E415" s="32"/>
      <c r="F415" s="88">
        <f>F416</f>
        <v>25</v>
      </c>
    </row>
    <row r="416" spans="1:6" s="11" customFormat="1" ht="37.5">
      <c r="A416" s="73" t="s">
        <v>167</v>
      </c>
      <c r="B416" s="31" t="s">
        <v>27</v>
      </c>
      <c r="C416" s="26" t="s">
        <v>22</v>
      </c>
      <c r="D416" s="26" t="s">
        <v>341</v>
      </c>
      <c r="E416" s="32" t="s">
        <v>166</v>
      </c>
      <c r="F416" s="88">
        <v>25</v>
      </c>
    </row>
    <row r="417" spans="1:6" s="11" customFormat="1" ht="20.25">
      <c r="A417" s="72" t="s">
        <v>98</v>
      </c>
      <c r="B417" s="31" t="s">
        <v>27</v>
      </c>
      <c r="C417" s="26" t="s">
        <v>22</v>
      </c>
      <c r="D417" s="26" t="s">
        <v>208</v>
      </c>
      <c r="E417" s="32"/>
      <c r="F417" s="88">
        <f>+F418</f>
        <v>29.6</v>
      </c>
    </row>
    <row r="418" spans="1:6" s="11" customFormat="1" ht="20.25">
      <c r="A418" s="73" t="s">
        <v>53</v>
      </c>
      <c r="B418" s="31" t="s">
        <v>27</v>
      </c>
      <c r="C418" s="26" t="s">
        <v>22</v>
      </c>
      <c r="D418" s="25" t="s">
        <v>209</v>
      </c>
      <c r="E418" s="32"/>
      <c r="F418" s="88">
        <f>F419</f>
        <v>29.6</v>
      </c>
    </row>
    <row r="419" spans="1:6" s="11" customFormat="1" ht="37.5">
      <c r="A419" s="74" t="s">
        <v>200</v>
      </c>
      <c r="B419" s="31" t="s">
        <v>27</v>
      </c>
      <c r="C419" s="26" t="s">
        <v>22</v>
      </c>
      <c r="D419" s="25" t="s">
        <v>351</v>
      </c>
      <c r="E419" s="32"/>
      <c r="F419" s="88">
        <f>F420</f>
        <v>29.6</v>
      </c>
    </row>
    <row r="420" spans="1:6" s="11" customFormat="1" ht="37.5">
      <c r="A420" s="73" t="s">
        <v>167</v>
      </c>
      <c r="B420" s="31" t="s">
        <v>27</v>
      </c>
      <c r="C420" s="26" t="s">
        <v>22</v>
      </c>
      <c r="D420" s="25" t="s">
        <v>351</v>
      </c>
      <c r="E420" s="32" t="s">
        <v>166</v>
      </c>
      <c r="F420" s="88">
        <v>29.6</v>
      </c>
    </row>
    <row r="421" spans="1:6" s="9" customFormat="1" ht="20.25">
      <c r="A421" s="72" t="s">
        <v>64</v>
      </c>
      <c r="B421" s="31" t="s">
        <v>27</v>
      </c>
      <c r="C421" s="26" t="s">
        <v>30</v>
      </c>
      <c r="D421" s="26"/>
      <c r="E421" s="32"/>
      <c r="F421" s="89">
        <f>+F422+F431+F427+F437</f>
        <v>9432.5</v>
      </c>
    </row>
    <row r="422" spans="1:6" s="8" customFormat="1" ht="56.25">
      <c r="A422" s="71" t="s">
        <v>148</v>
      </c>
      <c r="B422" s="31" t="s">
        <v>27</v>
      </c>
      <c r="C422" s="26" t="s">
        <v>30</v>
      </c>
      <c r="D422" s="48" t="s">
        <v>346</v>
      </c>
      <c r="E422" s="30"/>
      <c r="F422" s="89">
        <f>+F423</f>
        <v>4299.6</v>
      </c>
    </row>
    <row r="423" spans="1:6" s="9" customFormat="1" ht="56.25">
      <c r="A423" s="74" t="s">
        <v>131</v>
      </c>
      <c r="B423" s="31" t="s">
        <v>27</v>
      </c>
      <c r="C423" s="26" t="s">
        <v>30</v>
      </c>
      <c r="D423" s="25" t="s">
        <v>370</v>
      </c>
      <c r="E423" s="30"/>
      <c r="F423" s="89">
        <f>F424</f>
        <v>4299.6</v>
      </c>
    </row>
    <row r="424" spans="1:6" s="11" customFormat="1" ht="37.5">
      <c r="A424" s="74" t="s">
        <v>403</v>
      </c>
      <c r="B424" s="31" t="s">
        <v>27</v>
      </c>
      <c r="C424" s="26" t="s">
        <v>30</v>
      </c>
      <c r="D424" s="48" t="s">
        <v>369</v>
      </c>
      <c r="E424" s="30"/>
      <c r="F424" s="89">
        <f>+F425+F426</f>
        <v>4299.6</v>
      </c>
    </row>
    <row r="425" spans="1:6" s="11" customFormat="1" ht="20.25">
      <c r="A425" s="71" t="s">
        <v>175</v>
      </c>
      <c r="B425" s="31" t="s">
        <v>27</v>
      </c>
      <c r="C425" s="26" t="s">
        <v>30</v>
      </c>
      <c r="D425" s="48" t="s">
        <v>369</v>
      </c>
      <c r="E425" s="30" t="s">
        <v>176</v>
      </c>
      <c r="F425" s="88">
        <v>2860.7</v>
      </c>
    </row>
    <row r="426" spans="1:6" s="11" customFormat="1" ht="20.25">
      <c r="A426" s="78" t="s">
        <v>193</v>
      </c>
      <c r="B426" s="31" t="s">
        <v>27</v>
      </c>
      <c r="C426" s="26" t="s">
        <v>30</v>
      </c>
      <c r="D426" s="48" t="s">
        <v>369</v>
      </c>
      <c r="E426" s="30" t="s">
        <v>192</v>
      </c>
      <c r="F426" s="88">
        <v>1438.9</v>
      </c>
    </row>
    <row r="427" spans="1:6" s="5" customFormat="1" ht="37.5">
      <c r="A427" s="72" t="s">
        <v>96</v>
      </c>
      <c r="B427" s="31" t="s">
        <v>27</v>
      </c>
      <c r="C427" s="26" t="s">
        <v>30</v>
      </c>
      <c r="D427" s="48" t="s">
        <v>310</v>
      </c>
      <c r="E427" s="32"/>
      <c r="F427" s="89">
        <f>F428</f>
        <v>300</v>
      </c>
    </row>
    <row r="428" spans="1:6" s="4" customFormat="1" ht="37.5">
      <c r="A428" s="74" t="s">
        <v>147</v>
      </c>
      <c r="B428" s="31" t="s">
        <v>27</v>
      </c>
      <c r="C428" s="26" t="s">
        <v>30</v>
      </c>
      <c r="D428" s="26" t="s">
        <v>341</v>
      </c>
      <c r="E428" s="32"/>
      <c r="F428" s="89">
        <f>+F429+F430</f>
        <v>300</v>
      </c>
    </row>
    <row r="429" spans="1:6" s="11" customFormat="1" ht="20.25">
      <c r="A429" s="71" t="s">
        <v>175</v>
      </c>
      <c r="B429" s="31" t="s">
        <v>27</v>
      </c>
      <c r="C429" s="26" t="s">
        <v>30</v>
      </c>
      <c r="D429" s="26" t="s">
        <v>341</v>
      </c>
      <c r="E429" s="32" t="s">
        <v>176</v>
      </c>
      <c r="F429" s="88">
        <v>10</v>
      </c>
    </row>
    <row r="430" spans="1:6" s="11" customFormat="1" ht="20.25">
      <c r="A430" s="78" t="s">
        <v>193</v>
      </c>
      <c r="B430" s="31" t="s">
        <v>27</v>
      </c>
      <c r="C430" s="26" t="s">
        <v>30</v>
      </c>
      <c r="D430" s="26" t="s">
        <v>341</v>
      </c>
      <c r="E430" s="32" t="s">
        <v>192</v>
      </c>
      <c r="F430" s="88">
        <v>290</v>
      </c>
    </row>
    <row r="431" spans="1:6" s="8" customFormat="1" ht="56.25">
      <c r="A431" s="71" t="s">
        <v>18</v>
      </c>
      <c r="B431" s="29" t="s">
        <v>27</v>
      </c>
      <c r="C431" s="25" t="s">
        <v>30</v>
      </c>
      <c r="D431" s="25" t="s">
        <v>204</v>
      </c>
      <c r="E431" s="30"/>
      <c r="F431" s="94">
        <f>+F432</f>
        <v>2874.7999999999997</v>
      </c>
    </row>
    <row r="432" spans="1:6" s="9" customFormat="1" ht="20.25">
      <c r="A432" s="71" t="s">
        <v>106</v>
      </c>
      <c r="B432" s="29" t="s">
        <v>27</v>
      </c>
      <c r="C432" s="25" t="s">
        <v>30</v>
      </c>
      <c r="D432" s="25" t="s">
        <v>205</v>
      </c>
      <c r="E432" s="30" t="s">
        <v>35</v>
      </c>
      <c r="F432" s="94">
        <f>+F433</f>
        <v>2874.7999999999997</v>
      </c>
    </row>
    <row r="433" spans="1:6" s="4" customFormat="1" ht="20.25">
      <c r="A433" s="71" t="s">
        <v>20</v>
      </c>
      <c r="B433" s="29" t="s">
        <v>27</v>
      </c>
      <c r="C433" s="25" t="s">
        <v>30</v>
      </c>
      <c r="D433" s="25" t="s">
        <v>509</v>
      </c>
      <c r="E433" s="30"/>
      <c r="F433" s="94">
        <f>+F434+F435</f>
        <v>2874.7999999999997</v>
      </c>
    </row>
    <row r="434" spans="1:6" s="11" customFormat="1" ht="37.5">
      <c r="A434" s="73" t="s">
        <v>164</v>
      </c>
      <c r="B434" s="29" t="s">
        <v>27</v>
      </c>
      <c r="C434" s="25" t="s">
        <v>30</v>
      </c>
      <c r="D434" s="25" t="s">
        <v>509</v>
      </c>
      <c r="E434" s="30" t="s">
        <v>165</v>
      </c>
      <c r="F434" s="88">
        <v>2758.1</v>
      </c>
    </row>
    <row r="435" spans="1:6" s="11" customFormat="1" ht="37.5">
      <c r="A435" s="73" t="s">
        <v>167</v>
      </c>
      <c r="B435" s="29" t="s">
        <v>27</v>
      </c>
      <c r="C435" s="25" t="s">
        <v>30</v>
      </c>
      <c r="D435" s="25" t="s">
        <v>509</v>
      </c>
      <c r="E435" s="30" t="s">
        <v>166</v>
      </c>
      <c r="F435" s="88">
        <v>116.7</v>
      </c>
    </row>
    <row r="436" spans="1:6" s="8" customFormat="1" ht="20.25">
      <c r="A436" s="72" t="s">
        <v>55</v>
      </c>
      <c r="B436" s="31" t="s">
        <v>27</v>
      </c>
      <c r="C436" s="26" t="s">
        <v>30</v>
      </c>
      <c r="D436" s="25" t="s">
        <v>249</v>
      </c>
      <c r="E436" s="30"/>
      <c r="F436" s="89">
        <f>+F437</f>
        <v>1958.1</v>
      </c>
    </row>
    <row r="437" spans="1:6" s="4" customFormat="1" ht="56.25">
      <c r="A437" s="71" t="s">
        <v>109</v>
      </c>
      <c r="B437" s="31" t="s">
        <v>27</v>
      </c>
      <c r="C437" s="26" t="s">
        <v>30</v>
      </c>
      <c r="D437" s="25" t="s">
        <v>371</v>
      </c>
      <c r="E437" s="30" t="s">
        <v>35</v>
      </c>
      <c r="F437" s="89">
        <f>SUM(F438:F439)</f>
        <v>1958.1</v>
      </c>
    </row>
    <row r="438" spans="1:6" s="11" customFormat="1" ht="20.25">
      <c r="A438" s="78" t="s">
        <v>524</v>
      </c>
      <c r="B438" s="29" t="s">
        <v>27</v>
      </c>
      <c r="C438" s="25" t="s">
        <v>30</v>
      </c>
      <c r="D438" s="25" t="s">
        <v>371</v>
      </c>
      <c r="E438" s="30" t="s">
        <v>172</v>
      </c>
      <c r="F438" s="88">
        <v>1768.8</v>
      </c>
    </row>
    <row r="439" spans="1:6" s="11" customFormat="1" ht="37.5">
      <c r="A439" s="73" t="s">
        <v>167</v>
      </c>
      <c r="B439" s="31" t="s">
        <v>27</v>
      </c>
      <c r="C439" s="26" t="s">
        <v>30</v>
      </c>
      <c r="D439" s="25" t="s">
        <v>371</v>
      </c>
      <c r="E439" s="32" t="s">
        <v>166</v>
      </c>
      <c r="F439" s="88">
        <v>189.3</v>
      </c>
    </row>
    <row r="440" spans="1:6" s="13" customFormat="1" ht="20.25">
      <c r="A440" s="77" t="s">
        <v>0</v>
      </c>
      <c r="B440" s="60" t="s">
        <v>37</v>
      </c>
      <c r="C440" s="61" t="s">
        <v>23</v>
      </c>
      <c r="D440" s="61"/>
      <c r="E440" s="62"/>
      <c r="F440" s="91">
        <f>+F441+F447</f>
        <v>1653.2</v>
      </c>
    </row>
    <row r="441" spans="1:6" s="9" customFormat="1" ht="20.25">
      <c r="A441" s="73" t="s">
        <v>70</v>
      </c>
      <c r="B441" s="29" t="s">
        <v>37</v>
      </c>
      <c r="C441" s="25" t="s">
        <v>26</v>
      </c>
      <c r="D441" s="25"/>
      <c r="E441" s="30"/>
      <c r="F441" s="88">
        <f>SUM(F442)</f>
        <v>233.8</v>
      </c>
    </row>
    <row r="442" spans="1:6" s="8" customFormat="1" ht="56.25">
      <c r="A442" s="73" t="s">
        <v>321</v>
      </c>
      <c r="B442" s="29" t="s">
        <v>37</v>
      </c>
      <c r="C442" s="25" t="s">
        <v>26</v>
      </c>
      <c r="D442" s="25" t="s">
        <v>320</v>
      </c>
      <c r="E442" s="30"/>
      <c r="F442" s="88">
        <f>+F443</f>
        <v>233.8</v>
      </c>
    </row>
    <row r="443" spans="1:6" s="9" customFormat="1" ht="56.25">
      <c r="A443" s="73" t="s">
        <v>71</v>
      </c>
      <c r="B443" s="29" t="s">
        <v>37</v>
      </c>
      <c r="C443" s="25" t="s">
        <v>26</v>
      </c>
      <c r="D443" s="25" t="s">
        <v>323</v>
      </c>
      <c r="E443" s="30"/>
      <c r="F443" s="88">
        <f>+F444</f>
        <v>233.8</v>
      </c>
    </row>
    <row r="444" spans="1:6" s="9" customFormat="1" ht="56.25">
      <c r="A444" s="73" t="s">
        <v>322</v>
      </c>
      <c r="B444" s="29" t="s">
        <v>37</v>
      </c>
      <c r="C444" s="25" t="s">
        <v>26</v>
      </c>
      <c r="D444" s="25" t="s">
        <v>324</v>
      </c>
      <c r="E444" s="30"/>
      <c r="F444" s="88">
        <f>+F445</f>
        <v>233.8</v>
      </c>
    </row>
    <row r="445" spans="1:6" s="6" customFormat="1" ht="93.75">
      <c r="A445" s="73" t="s">
        <v>326</v>
      </c>
      <c r="B445" s="29" t="s">
        <v>37</v>
      </c>
      <c r="C445" s="25" t="s">
        <v>26</v>
      </c>
      <c r="D445" s="25" t="s">
        <v>325</v>
      </c>
      <c r="E445" s="30"/>
      <c r="F445" s="88">
        <f>+F446</f>
        <v>233.8</v>
      </c>
    </row>
    <row r="446" spans="1:6" s="11" customFormat="1" ht="37.5">
      <c r="A446" s="73" t="s">
        <v>167</v>
      </c>
      <c r="B446" s="29" t="s">
        <v>37</v>
      </c>
      <c r="C446" s="25" t="s">
        <v>26</v>
      </c>
      <c r="D446" s="25" t="s">
        <v>325</v>
      </c>
      <c r="E446" s="30" t="s">
        <v>166</v>
      </c>
      <c r="F446" s="88">
        <v>233.8</v>
      </c>
    </row>
    <row r="447" spans="1:6" s="9" customFormat="1" ht="20.25">
      <c r="A447" s="71" t="s">
        <v>52</v>
      </c>
      <c r="B447" s="29" t="s">
        <v>37</v>
      </c>
      <c r="C447" s="25" t="s">
        <v>37</v>
      </c>
      <c r="D447" s="25"/>
      <c r="E447" s="30"/>
      <c r="F447" s="88">
        <f>+F448+F455</f>
        <v>1419.4</v>
      </c>
    </row>
    <row r="448" spans="1:6" s="18" customFormat="1" ht="56.25">
      <c r="A448" s="74" t="s">
        <v>519</v>
      </c>
      <c r="B448" s="29" t="s">
        <v>37</v>
      </c>
      <c r="C448" s="25" t="s">
        <v>37</v>
      </c>
      <c r="D448" s="25" t="s">
        <v>232</v>
      </c>
      <c r="E448" s="30"/>
      <c r="F448" s="88">
        <f>+F449+F451+F453</f>
        <v>1300</v>
      </c>
    </row>
    <row r="449" spans="1:6" s="19" customFormat="1" ht="37.5">
      <c r="A449" s="74" t="s">
        <v>352</v>
      </c>
      <c r="B449" s="29" t="s">
        <v>37</v>
      </c>
      <c r="C449" s="25" t="s">
        <v>37</v>
      </c>
      <c r="D449" s="25" t="s">
        <v>233</v>
      </c>
      <c r="E449" s="30"/>
      <c r="F449" s="88">
        <f>+F450</f>
        <v>220</v>
      </c>
    </row>
    <row r="450" spans="1:6" s="36" customFormat="1" ht="20.25">
      <c r="A450" s="71" t="s">
        <v>194</v>
      </c>
      <c r="B450" s="29" t="s">
        <v>37</v>
      </c>
      <c r="C450" s="25" t="s">
        <v>37</v>
      </c>
      <c r="D450" s="25" t="s">
        <v>233</v>
      </c>
      <c r="E450" s="30" t="s">
        <v>183</v>
      </c>
      <c r="F450" s="88">
        <v>220</v>
      </c>
    </row>
    <row r="451" spans="1:6" s="19" customFormat="1" ht="20.25">
      <c r="A451" s="74" t="s">
        <v>353</v>
      </c>
      <c r="B451" s="29" t="s">
        <v>37</v>
      </c>
      <c r="C451" s="25" t="s">
        <v>37</v>
      </c>
      <c r="D451" s="25" t="s">
        <v>234</v>
      </c>
      <c r="E451" s="30"/>
      <c r="F451" s="88">
        <f>+F452</f>
        <v>280</v>
      </c>
    </row>
    <row r="452" spans="1:6" s="36" customFormat="1" ht="37.5">
      <c r="A452" s="73" t="s">
        <v>181</v>
      </c>
      <c r="B452" s="29" t="s">
        <v>37</v>
      </c>
      <c r="C452" s="25" t="s">
        <v>37</v>
      </c>
      <c r="D452" s="25" t="s">
        <v>234</v>
      </c>
      <c r="E452" s="30" t="s">
        <v>182</v>
      </c>
      <c r="F452" s="88">
        <v>280</v>
      </c>
    </row>
    <row r="453" spans="1:6" s="19" customFormat="1" ht="20.25">
      <c r="A453" s="74" t="s">
        <v>354</v>
      </c>
      <c r="B453" s="29" t="s">
        <v>37</v>
      </c>
      <c r="C453" s="25" t="s">
        <v>37</v>
      </c>
      <c r="D453" s="25" t="s">
        <v>235</v>
      </c>
      <c r="E453" s="30"/>
      <c r="F453" s="88">
        <f>+F454</f>
        <v>800</v>
      </c>
    </row>
    <row r="454" spans="1:6" s="36" customFormat="1" ht="37.5">
      <c r="A454" s="73" t="s">
        <v>181</v>
      </c>
      <c r="B454" s="29" t="s">
        <v>37</v>
      </c>
      <c r="C454" s="25" t="s">
        <v>37</v>
      </c>
      <c r="D454" s="25" t="s">
        <v>235</v>
      </c>
      <c r="E454" s="30" t="s">
        <v>182</v>
      </c>
      <c r="F454" s="88">
        <v>800</v>
      </c>
    </row>
    <row r="455" spans="1:6" s="19" customFormat="1" ht="56.25">
      <c r="A455" s="74" t="s">
        <v>417</v>
      </c>
      <c r="B455" s="29" t="s">
        <v>37</v>
      </c>
      <c r="C455" s="25" t="s">
        <v>37</v>
      </c>
      <c r="D455" s="56" t="s">
        <v>315</v>
      </c>
      <c r="E455" s="49"/>
      <c r="F455" s="96">
        <f>SUM(F456)</f>
        <v>119.4</v>
      </c>
    </row>
    <row r="456" spans="1:6" s="19" customFormat="1" ht="56.25">
      <c r="A456" s="74" t="s">
        <v>327</v>
      </c>
      <c r="B456" s="29" t="s">
        <v>37</v>
      </c>
      <c r="C456" s="25" t="s">
        <v>37</v>
      </c>
      <c r="D456" s="56" t="s">
        <v>328</v>
      </c>
      <c r="E456" s="49"/>
      <c r="F456" s="96">
        <f>+F457</f>
        <v>119.4</v>
      </c>
    </row>
    <row r="457" spans="1:6" s="19" customFormat="1" ht="37.5">
      <c r="A457" s="74" t="s">
        <v>521</v>
      </c>
      <c r="B457" s="29" t="s">
        <v>37</v>
      </c>
      <c r="C457" s="25" t="s">
        <v>37</v>
      </c>
      <c r="D457" s="56" t="s">
        <v>329</v>
      </c>
      <c r="E457" s="49"/>
      <c r="F457" s="96">
        <f>SUM(F458)</f>
        <v>119.4</v>
      </c>
    </row>
    <row r="458" spans="1:6" s="36" customFormat="1" ht="20.25">
      <c r="A458" s="74" t="s">
        <v>198</v>
      </c>
      <c r="B458" s="29" t="s">
        <v>37</v>
      </c>
      <c r="C458" s="25" t="s">
        <v>37</v>
      </c>
      <c r="D458" s="56" t="s">
        <v>329</v>
      </c>
      <c r="E458" s="49">
        <v>410</v>
      </c>
      <c r="F458" s="88">
        <v>119.4</v>
      </c>
    </row>
    <row r="459" spans="1:6" s="13" customFormat="1" ht="20.25">
      <c r="A459" s="77" t="s">
        <v>44</v>
      </c>
      <c r="B459" s="60" t="s">
        <v>29</v>
      </c>
      <c r="C459" s="61" t="s">
        <v>23</v>
      </c>
      <c r="D459" s="61"/>
      <c r="E459" s="62"/>
      <c r="F459" s="91">
        <f>+F460+F470+F496+F503</f>
        <v>28960.399999999998</v>
      </c>
    </row>
    <row r="460" spans="1:6" s="9" customFormat="1" ht="20.25">
      <c r="A460" s="72" t="s">
        <v>5</v>
      </c>
      <c r="B460" s="31" t="s">
        <v>29</v>
      </c>
      <c r="C460" s="26" t="s">
        <v>22</v>
      </c>
      <c r="D460" s="26"/>
      <c r="E460" s="32"/>
      <c r="F460" s="89">
        <f>+F462+F466</f>
        <v>5500.599999999999</v>
      </c>
    </row>
    <row r="461" spans="1:6" s="8" customFormat="1" ht="56.25">
      <c r="A461" s="72" t="s">
        <v>433</v>
      </c>
      <c r="B461" s="31" t="s">
        <v>29</v>
      </c>
      <c r="C461" s="26" t="s">
        <v>22</v>
      </c>
      <c r="D461" s="26" t="s">
        <v>219</v>
      </c>
      <c r="E461" s="32"/>
      <c r="F461" s="88">
        <f>+F462</f>
        <v>4330.599999999999</v>
      </c>
    </row>
    <row r="462" spans="1:6" s="12" customFormat="1" ht="37.5">
      <c r="A462" s="72" t="s">
        <v>434</v>
      </c>
      <c r="B462" s="31" t="s">
        <v>29</v>
      </c>
      <c r="C462" s="26" t="s">
        <v>22</v>
      </c>
      <c r="D462" s="26" t="s">
        <v>220</v>
      </c>
      <c r="E462" s="32"/>
      <c r="F462" s="89">
        <f>+F463</f>
        <v>4330.599999999999</v>
      </c>
    </row>
    <row r="463" spans="1:6" s="4" customFormat="1" ht="20.25">
      <c r="A463" s="72" t="s">
        <v>436</v>
      </c>
      <c r="B463" s="31" t="s">
        <v>29</v>
      </c>
      <c r="C463" s="26" t="s">
        <v>22</v>
      </c>
      <c r="D463" s="26" t="s">
        <v>222</v>
      </c>
      <c r="E463" s="32"/>
      <c r="F463" s="89">
        <f>+F464+F465</f>
        <v>4330.599999999999</v>
      </c>
    </row>
    <row r="464" spans="1:6" s="11" customFormat="1" ht="37.5">
      <c r="A464" s="73" t="s">
        <v>167</v>
      </c>
      <c r="B464" s="31" t="s">
        <v>29</v>
      </c>
      <c r="C464" s="26" t="s">
        <v>22</v>
      </c>
      <c r="D464" s="26" t="s">
        <v>222</v>
      </c>
      <c r="E464" s="32" t="s">
        <v>166</v>
      </c>
      <c r="F464" s="88">
        <v>19.2</v>
      </c>
    </row>
    <row r="465" spans="1:6" s="11" customFormat="1" ht="20.25">
      <c r="A465" s="78" t="s">
        <v>184</v>
      </c>
      <c r="B465" s="31" t="s">
        <v>29</v>
      </c>
      <c r="C465" s="26" t="s">
        <v>22</v>
      </c>
      <c r="D465" s="26" t="s">
        <v>222</v>
      </c>
      <c r="E465" s="32" t="s">
        <v>185</v>
      </c>
      <c r="F465" s="88">
        <v>4311.4</v>
      </c>
    </row>
    <row r="466" spans="1:6" s="8" customFormat="1" ht="20.25">
      <c r="A466" s="72" t="s">
        <v>98</v>
      </c>
      <c r="B466" s="31" t="s">
        <v>29</v>
      </c>
      <c r="C466" s="26" t="s">
        <v>22</v>
      </c>
      <c r="D466" s="26" t="s">
        <v>208</v>
      </c>
      <c r="E466" s="32"/>
      <c r="F466" s="88">
        <f>+F467</f>
        <v>1170</v>
      </c>
    </row>
    <row r="467" spans="1:6" s="12" customFormat="1" ht="37.5">
      <c r="A467" s="72" t="s">
        <v>442</v>
      </c>
      <c r="B467" s="31" t="s">
        <v>29</v>
      </c>
      <c r="C467" s="26" t="s">
        <v>22</v>
      </c>
      <c r="D467" s="26" t="s">
        <v>440</v>
      </c>
      <c r="E467" s="32"/>
      <c r="F467" s="89">
        <f>+F468</f>
        <v>1170</v>
      </c>
    </row>
    <row r="468" spans="1:6" s="4" customFormat="1" ht="37.5">
      <c r="A468" s="72" t="s">
        <v>510</v>
      </c>
      <c r="B468" s="31" t="s">
        <v>29</v>
      </c>
      <c r="C468" s="26" t="s">
        <v>22</v>
      </c>
      <c r="D468" s="26" t="s">
        <v>441</v>
      </c>
      <c r="E468" s="32"/>
      <c r="F468" s="89">
        <f>+F469</f>
        <v>1170</v>
      </c>
    </row>
    <row r="469" spans="1:6" s="11" customFormat="1" ht="20.25">
      <c r="A469" s="78" t="s">
        <v>184</v>
      </c>
      <c r="B469" s="31" t="s">
        <v>29</v>
      </c>
      <c r="C469" s="26" t="s">
        <v>22</v>
      </c>
      <c r="D469" s="26" t="s">
        <v>441</v>
      </c>
      <c r="E469" s="32" t="s">
        <v>185</v>
      </c>
      <c r="F469" s="88">
        <v>1170</v>
      </c>
    </row>
    <row r="470" spans="1:6" s="9" customFormat="1" ht="20.25">
      <c r="A470" s="72" t="s">
        <v>1</v>
      </c>
      <c r="B470" s="31" t="s">
        <v>29</v>
      </c>
      <c r="C470" s="26" t="s">
        <v>32</v>
      </c>
      <c r="D470" s="26"/>
      <c r="E470" s="32"/>
      <c r="F470" s="93">
        <f>+F471+F475+F479+F484+F489</f>
        <v>9728</v>
      </c>
    </row>
    <row r="471" spans="1:6" s="9" customFormat="1" ht="37.5">
      <c r="A471" s="71" t="s">
        <v>384</v>
      </c>
      <c r="B471" s="31" t="s">
        <v>29</v>
      </c>
      <c r="C471" s="26" t="s">
        <v>32</v>
      </c>
      <c r="D471" s="26" t="s">
        <v>342</v>
      </c>
      <c r="E471" s="32"/>
      <c r="F471" s="89">
        <f>+F472</f>
        <v>885.7</v>
      </c>
    </row>
    <row r="472" spans="1:6" s="4" customFormat="1" ht="37.5">
      <c r="A472" s="71" t="s">
        <v>125</v>
      </c>
      <c r="B472" s="31" t="s">
        <v>29</v>
      </c>
      <c r="C472" s="26" t="s">
        <v>32</v>
      </c>
      <c r="D472" s="26" t="s">
        <v>343</v>
      </c>
      <c r="E472" s="32"/>
      <c r="F472" s="88">
        <f>+F474</f>
        <v>885.7</v>
      </c>
    </row>
    <row r="473" spans="1:6" s="4" customFormat="1" ht="20.25">
      <c r="A473" s="71" t="s">
        <v>345</v>
      </c>
      <c r="B473" s="31" t="s">
        <v>29</v>
      </c>
      <c r="C473" s="26" t="s">
        <v>32</v>
      </c>
      <c r="D473" s="26" t="s">
        <v>344</v>
      </c>
      <c r="E473" s="32"/>
      <c r="F473" s="88">
        <f>F474</f>
        <v>885.7</v>
      </c>
    </row>
    <row r="474" spans="1:6" s="11" customFormat="1" ht="37.5">
      <c r="A474" s="73" t="s">
        <v>181</v>
      </c>
      <c r="B474" s="31" t="s">
        <v>29</v>
      </c>
      <c r="C474" s="26" t="s">
        <v>32</v>
      </c>
      <c r="D474" s="26" t="s">
        <v>344</v>
      </c>
      <c r="E474" s="32" t="s">
        <v>182</v>
      </c>
      <c r="F474" s="88">
        <v>885.7</v>
      </c>
    </row>
    <row r="475" spans="1:6" s="9" customFormat="1" ht="56.25">
      <c r="A475" s="74" t="s">
        <v>126</v>
      </c>
      <c r="B475" s="31" t="s">
        <v>29</v>
      </c>
      <c r="C475" s="26" t="s">
        <v>32</v>
      </c>
      <c r="D475" s="26" t="s">
        <v>315</v>
      </c>
      <c r="E475" s="32"/>
      <c r="F475" s="89">
        <f>F476</f>
        <v>292</v>
      </c>
    </row>
    <row r="476" spans="1:6" s="4" customFormat="1" ht="56.25">
      <c r="A476" s="71" t="s">
        <v>331</v>
      </c>
      <c r="B476" s="31" t="s">
        <v>29</v>
      </c>
      <c r="C476" s="26" t="s">
        <v>32</v>
      </c>
      <c r="D476" s="26" t="s">
        <v>330</v>
      </c>
      <c r="E476" s="32"/>
      <c r="F476" s="88">
        <f>+F477</f>
        <v>292</v>
      </c>
    </row>
    <row r="477" spans="1:6" s="4" customFormat="1" ht="37.5">
      <c r="A477" s="71" t="s">
        <v>332</v>
      </c>
      <c r="B477" s="31" t="s">
        <v>29</v>
      </c>
      <c r="C477" s="26" t="s">
        <v>32</v>
      </c>
      <c r="D477" s="26" t="s">
        <v>333</v>
      </c>
      <c r="E477" s="32"/>
      <c r="F477" s="88">
        <f>+F478</f>
        <v>292</v>
      </c>
    </row>
    <row r="478" spans="1:6" s="11" customFormat="1" ht="37.5">
      <c r="A478" s="73" t="s">
        <v>181</v>
      </c>
      <c r="B478" s="31" t="s">
        <v>29</v>
      </c>
      <c r="C478" s="26" t="s">
        <v>32</v>
      </c>
      <c r="D478" s="26" t="s">
        <v>334</v>
      </c>
      <c r="E478" s="32" t="s">
        <v>182</v>
      </c>
      <c r="F478" s="88">
        <v>292</v>
      </c>
    </row>
    <row r="479" spans="1:6" s="9" customFormat="1" ht="20.25">
      <c r="A479" s="72" t="s">
        <v>98</v>
      </c>
      <c r="B479" s="31" t="s">
        <v>29</v>
      </c>
      <c r="C479" s="26" t="s">
        <v>32</v>
      </c>
      <c r="D479" s="26" t="s">
        <v>208</v>
      </c>
      <c r="E479" s="32"/>
      <c r="F479" s="89">
        <f>+F480</f>
        <v>2538.4</v>
      </c>
    </row>
    <row r="480" spans="1:6" s="6" customFormat="1" ht="56.25">
      <c r="A480" s="81" t="s">
        <v>116</v>
      </c>
      <c r="B480" s="31" t="s">
        <v>29</v>
      </c>
      <c r="C480" s="26" t="s">
        <v>32</v>
      </c>
      <c r="D480" s="26" t="s">
        <v>361</v>
      </c>
      <c r="E480" s="32"/>
      <c r="F480" s="89">
        <f>+F481</f>
        <v>2538.4</v>
      </c>
    </row>
    <row r="481" spans="1:6" s="4" customFormat="1" ht="56.25">
      <c r="A481" s="81" t="s">
        <v>65</v>
      </c>
      <c r="B481" s="31" t="s">
        <v>29</v>
      </c>
      <c r="C481" s="26" t="s">
        <v>32</v>
      </c>
      <c r="D481" s="26" t="s">
        <v>362</v>
      </c>
      <c r="E481" s="32"/>
      <c r="F481" s="89">
        <f>+F483+F482</f>
        <v>2538.4</v>
      </c>
    </row>
    <row r="482" spans="1:6" s="50" customFormat="1" ht="37.5">
      <c r="A482" s="73" t="s">
        <v>167</v>
      </c>
      <c r="B482" s="29" t="s">
        <v>29</v>
      </c>
      <c r="C482" s="25" t="s">
        <v>32</v>
      </c>
      <c r="D482" s="26" t="s">
        <v>362</v>
      </c>
      <c r="E482" s="30" t="s">
        <v>166</v>
      </c>
      <c r="F482" s="88">
        <v>38.4</v>
      </c>
    </row>
    <row r="483" spans="1:6" s="11" customFormat="1" ht="37.5">
      <c r="A483" s="73" t="s">
        <v>181</v>
      </c>
      <c r="B483" s="31" t="s">
        <v>29</v>
      </c>
      <c r="C483" s="26" t="s">
        <v>32</v>
      </c>
      <c r="D483" s="26" t="s">
        <v>362</v>
      </c>
      <c r="E483" s="32" t="s">
        <v>182</v>
      </c>
      <c r="F483" s="88">
        <v>2500</v>
      </c>
    </row>
    <row r="484" spans="1:6" s="12" customFormat="1" ht="37.5">
      <c r="A484" s="73" t="s">
        <v>279</v>
      </c>
      <c r="B484" s="29" t="s">
        <v>29</v>
      </c>
      <c r="C484" s="25" t="s">
        <v>32</v>
      </c>
      <c r="D484" s="25" t="s">
        <v>275</v>
      </c>
      <c r="E484" s="30"/>
      <c r="F484" s="94">
        <f>+F485</f>
        <v>2828</v>
      </c>
    </row>
    <row r="485" spans="1:6" s="51" customFormat="1" ht="37.5">
      <c r="A485" s="86" t="s">
        <v>523</v>
      </c>
      <c r="B485" s="29" t="s">
        <v>29</v>
      </c>
      <c r="C485" s="25" t="s">
        <v>32</v>
      </c>
      <c r="D485" s="25" t="s">
        <v>276</v>
      </c>
      <c r="E485" s="30"/>
      <c r="F485" s="94">
        <f>+F486</f>
        <v>2828</v>
      </c>
    </row>
    <row r="486" spans="1:6" s="51" customFormat="1" ht="56.25">
      <c r="A486" s="86" t="s">
        <v>522</v>
      </c>
      <c r="B486" s="29" t="s">
        <v>29</v>
      </c>
      <c r="C486" s="25" t="s">
        <v>32</v>
      </c>
      <c r="D486" s="25" t="s">
        <v>277</v>
      </c>
      <c r="E486" s="30"/>
      <c r="F486" s="94">
        <f>+F487</f>
        <v>2828</v>
      </c>
    </row>
    <row r="487" spans="1:6" s="13" customFormat="1" ht="93.75">
      <c r="A487" s="73" t="s">
        <v>127</v>
      </c>
      <c r="B487" s="29" t="s">
        <v>29</v>
      </c>
      <c r="C487" s="25" t="s">
        <v>32</v>
      </c>
      <c r="D487" s="25" t="s">
        <v>278</v>
      </c>
      <c r="E487" s="30"/>
      <c r="F487" s="94">
        <f>+F488</f>
        <v>2828</v>
      </c>
    </row>
    <row r="488" spans="1:6" s="11" customFormat="1" ht="20.25">
      <c r="A488" s="71" t="s">
        <v>175</v>
      </c>
      <c r="B488" s="29" t="s">
        <v>29</v>
      </c>
      <c r="C488" s="25" t="s">
        <v>32</v>
      </c>
      <c r="D488" s="25" t="s">
        <v>278</v>
      </c>
      <c r="E488" s="30" t="s">
        <v>176</v>
      </c>
      <c r="F488" s="88">
        <v>2828</v>
      </c>
    </row>
    <row r="489" spans="1:6" s="8" customFormat="1" ht="56.25">
      <c r="A489" s="73" t="s">
        <v>385</v>
      </c>
      <c r="B489" s="31" t="s">
        <v>29</v>
      </c>
      <c r="C489" s="26" t="s">
        <v>32</v>
      </c>
      <c r="D489" s="26" t="s">
        <v>236</v>
      </c>
      <c r="E489" s="32"/>
      <c r="F489" s="93">
        <f>+F490</f>
        <v>3183.9</v>
      </c>
    </row>
    <row r="490" spans="1:6" s="9" customFormat="1" ht="37.5">
      <c r="A490" s="73" t="s">
        <v>462</v>
      </c>
      <c r="B490" s="31" t="s">
        <v>57</v>
      </c>
      <c r="C490" s="26" t="s">
        <v>32</v>
      </c>
      <c r="D490" s="26" t="s">
        <v>461</v>
      </c>
      <c r="E490" s="32"/>
      <c r="F490" s="93">
        <f>+F491</f>
        <v>3183.9</v>
      </c>
    </row>
    <row r="491" spans="1:6" s="9" customFormat="1" ht="56.25">
      <c r="A491" s="73" t="s">
        <v>464</v>
      </c>
      <c r="B491" s="31" t="s">
        <v>57</v>
      </c>
      <c r="C491" s="26" t="s">
        <v>32</v>
      </c>
      <c r="D491" s="26" t="s">
        <v>463</v>
      </c>
      <c r="E491" s="32"/>
      <c r="F491" s="93">
        <f>+F492+F494</f>
        <v>3183.9</v>
      </c>
    </row>
    <row r="492" spans="1:6" s="4" customFormat="1" ht="112.5">
      <c r="A492" s="73" t="s">
        <v>335</v>
      </c>
      <c r="B492" s="31" t="s">
        <v>29</v>
      </c>
      <c r="C492" s="26" t="s">
        <v>32</v>
      </c>
      <c r="D492" s="26" t="s">
        <v>465</v>
      </c>
      <c r="E492" s="32"/>
      <c r="F492" s="89">
        <f>+F493</f>
        <v>1910.4</v>
      </c>
    </row>
    <row r="493" spans="1:6" s="11" customFormat="1" ht="37.5">
      <c r="A493" s="73" t="s">
        <v>181</v>
      </c>
      <c r="B493" s="31" t="s">
        <v>29</v>
      </c>
      <c r="C493" s="26" t="s">
        <v>32</v>
      </c>
      <c r="D493" s="26" t="s">
        <v>465</v>
      </c>
      <c r="E493" s="32" t="s">
        <v>182</v>
      </c>
      <c r="F493" s="88">
        <v>1910.4</v>
      </c>
    </row>
    <row r="494" spans="1:6" s="4" customFormat="1" ht="93.75">
      <c r="A494" s="73" t="s">
        <v>336</v>
      </c>
      <c r="B494" s="31" t="s">
        <v>29</v>
      </c>
      <c r="C494" s="26" t="s">
        <v>32</v>
      </c>
      <c r="D494" s="26" t="s">
        <v>466</v>
      </c>
      <c r="E494" s="32"/>
      <c r="F494" s="89">
        <f>+F495</f>
        <v>1273.5</v>
      </c>
    </row>
    <row r="495" spans="1:6" s="11" customFormat="1" ht="37.5">
      <c r="A495" s="73" t="s">
        <v>181</v>
      </c>
      <c r="B495" s="31" t="s">
        <v>29</v>
      </c>
      <c r="C495" s="26" t="s">
        <v>32</v>
      </c>
      <c r="D495" s="26" t="s">
        <v>466</v>
      </c>
      <c r="E495" s="32" t="s">
        <v>182</v>
      </c>
      <c r="F495" s="88">
        <v>1273.5</v>
      </c>
    </row>
    <row r="496" spans="1:6" s="12" customFormat="1" ht="20.25">
      <c r="A496" s="71" t="s">
        <v>21</v>
      </c>
      <c r="B496" s="29" t="s">
        <v>29</v>
      </c>
      <c r="C496" s="25" t="s">
        <v>30</v>
      </c>
      <c r="D496" s="25"/>
      <c r="E496" s="30"/>
      <c r="F496" s="88">
        <f>+F497</f>
        <v>13231.8</v>
      </c>
    </row>
    <row r="497" spans="1:6" s="52" customFormat="1" ht="37.5">
      <c r="A497" s="73" t="s">
        <v>279</v>
      </c>
      <c r="B497" s="29" t="s">
        <v>29</v>
      </c>
      <c r="C497" s="25" t="s">
        <v>30</v>
      </c>
      <c r="D497" s="25" t="s">
        <v>275</v>
      </c>
      <c r="E497" s="30"/>
      <c r="F497" s="94">
        <f>+F498</f>
        <v>13231.8</v>
      </c>
    </row>
    <row r="498" spans="1:6" s="12" customFormat="1" ht="37.5">
      <c r="A498" s="73" t="s">
        <v>523</v>
      </c>
      <c r="B498" s="29" t="s">
        <v>57</v>
      </c>
      <c r="C498" s="25" t="s">
        <v>30</v>
      </c>
      <c r="D498" s="25" t="s">
        <v>276</v>
      </c>
      <c r="E498" s="30"/>
      <c r="F498" s="94">
        <f>+F499</f>
        <v>13231.8</v>
      </c>
    </row>
    <row r="499" spans="1:6" s="12" customFormat="1" ht="56.25">
      <c r="A499" s="73" t="s">
        <v>522</v>
      </c>
      <c r="B499" s="29" t="s">
        <v>29</v>
      </c>
      <c r="C499" s="25" t="s">
        <v>30</v>
      </c>
      <c r="D499" s="25" t="s">
        <v>277</v>
      </c>
      <c r="E499" s="30"/>
      <c r="F499" s="94">
        <f>+F500</f>
        <v>13231.8</v>
      </c>
    </row>
    <row r="500" spans="1:6" s="53" customFormat="1" ht="93.75">
      <c r="A500" s="73" t="s">
        <v>264</v>
      </c>
      <c r="B500" s="29" t="s">
        <v>29</v>
      </c>
      <c r="C500" s="25" t="s">
        <v>30</v>
      </c>
      <c r="D500" s="25" t="s">
        <v>278</v>
      </c>
      <c r="E500" s="30"/>
      <c r="F500" s="94">
        <f>+F501+F502</f>
        <v>13231.8</v>
      </c>
    </row>
    <row r="501" spans="1:6" s="50" customFormat="1" ht="37.5">
      <c r="A501" s="73" t="s">
        <v>167</v>
      </c>
      <c r="B501" s="29" t="s">
        <v>29</v>
      </c>
      <c r="C501" s="25" t="s">
        <v>30</v>
      </c>
      <c r="D501" s="25" t="s">
        <v>278</v>
      </c>
      <c r="E501" s="30" t="s">
        <v>166</v>
      </c>
      <c r="F501" s="88">
        <v>130</v>
      </c>
    </row>
    <row r="502" spans="1:6" s="11" customFormat="1" ht="37.5">
      <c r="A502" s="73" t="s">
        <v>181</v>
      </c>
      <c r="B502" s="29" t="s">
        <v>29</v>
      </c>
      <c r="C502" s="25" t="s">
        <v>30</v>
      </c>
      <c r="D502" s="25" t="s">
        <v>278</v>
      </c>
      <c r="E502" s="30" t="s">
        <v>182</v>
      </c>
      <c r="F502" s="88">
        <v>13101.8</v>
      </c>
    </row>
    <row r="503" spans="1:6" s="12" customFormat="1" ht="20.25">
      <c r="A503" s="72" t="s">
        <v>2</v>
      </c>
      <c r="B503" s="31" t="s">
        <v>29</v>
      </c>
      <c r="C503" s="26" t="s">
        <v>24</v>
      </c>
      <c r="D503" s="26"/>
      <c r="E503" s="32"/>
      <c r="F503" s="89">
        <f>+F504</f>
        <v>500</v>
      </c>
    </row>
    <row r="504" spans="1:6" s="52" customFormat="1" ht="20.25">
      <c r="A504" s="72" t="s">
        <v>98</v>
      </c>
      <c r="B504" s="31" t="s">
        <v>29</v>
      </c>
      <c r="C504" s="26" t="s">
        <v>24</v>
      </c>
      <c r="D504" s="26" t="s">
        <v>208</v>
      </c>
      <c r="E504" s="32"/>
      <c r="F504" s="89">
        <f>+F505</f>
        <v>500</v>
      </c>
    </row>
    <row r="505" spans="1:6" s="9" customFormat="1" ht="20.25">
      <c r="A505" s="72" t="s">
        <v>133</v>
      </c>
      <c r="B505" s="31" t="s">
        <v>29</v>
      </c>
      <c r="C505" s="26" t="s">
        <v>24</v>
      </c>
      <c r="D505" s="26" t="s">
        <v>493</v>
      </c>
      <c r="E505" s="32"/>
      <c r="F505" s="89">
        <f>+F506</f>
        <v>500</v>
      </c>
    </row>
    <row r="506" spans="1:6" s="5" customFormat="1" ht="37.5">
      <c r="A506" s="72" t="s">
        <v>75</v>
      </c>
      <c r="B506" s="31" t="s">
        <v>29</v>
      </c>
      <c r="C506" s="26" t="s">
        <v>24</v>
      </c>
      <c r="D506" s="26" t="s">
        <v>492</v>
      </c>
      <c r="E506" s="32"/>
      <c r="F506" s="89">
        <f>+F507</f>
        <v>500</v>
      </c>
    </row>
    <row r="507" spans="1:6" s="11" customFormat="1" ht="37.5">
      <c r="A507" s="78" t="s">
        <v>186</v>
      </c>
      <c r="B507" s="31" t="s">
        <v>29</v>
      </c>
      <c r="C507" s="26" t="s">
        <v>24</v>
      </c>
      <c r="D507" s="26" t="s">
        <v>492</v>
      </c>
      <c r="E507" s="32" t="s">
        <v>187</v>
      </c>
      <c r="F507" s="88">
        <v>500</v>
      </c>
    </row>
    <row r="508" spans="1:6" s="16" customFormat="1" ht="20.25">
      <c r="A508" s="85" t="s">
        <v>152</v>
      </c>
      <c r="B508" s="64" t="s">
        <v>40</v>
      </c>
      <c r="C508" s="65" t="s">
        <v>23</v>
      </c>
      <c r="D508" s="65"/>
      <c r="E508" s="66"/>
      <c r="F508" s="95">
        <f>+F509+F532</f>
        <v>1864.8</v>
      </c>
    </row>
    <row r="509" spans="1:6" s="14" customFormat="1" ht="20.25">
      <c r="A509" s="72" t="s">
        <v>49</v>
      </c>
      <c r="B509" s="31" t="s">
        <v>40</v>
      </c>
      <c r="C509" s="26" t="s">
        <v>28</v>
      </c>
      <c r="D509" s="26"/>
      <c r="E509" s="32"/>
      <c r="F509" s="89">
        <f>+F510</f>
        <v>824.8</v>
      </c>
    </row>
    <row r="510" spans="1:6" s="17" customFormat="1" ht="56.25">
      <c r="A510" s="74" t="s">
        <v>391</v>
      </c>
      <c r="B510" s="29" t="s">
        <v>40</v>
      </c>
      <c r="C510" s="25" t="s">
        <v>28</v>
      </c>
      <c r="D510" s="25" t="s">
        <v>396</v>
      </c>
      <c r="E510" s="32"/>
      <c r="F510" s="94">
        <f>+F521+F525+F511+F515+F530+F517</f>
        <v>824.8</v>
      </c>
    </row>
    <row r="511" spans="1:6" s="17" customFormat="1" ht="37.5">
      <c r="A511" s="71" t="s">
        <v>202</v>
      </c>
      <c r="B511" s="31" t="s">
        <v>40</v>
      </c>
      <c r="C511" s="26" t="s">
        <v>28</v>
      </c>
      <c r="D511" s="25" t="s">
        <v>399</v>
      </c>
      <c r="E511" s="30"/>
      <c r="F511" s="89">
        <f>+F512+F514+F513</f>
        <v>45</v>
      </c>
    </row>
    <row r="512" spans="1:6" s="17" customFormat="1" ht="37.5">
      <c r="A512" s="73" t="s">
        <v>167</v>
      </c>
      <c r="B512" s="31" t="s">
        <v>40</v>
      </c>
      <c r="C512" s="26" t="s">
        <v>28</v>
      </c>
      <c r="D512" s="25" t="s">
        <v>399</v>
      </c>
      <c r="E512" s="30" t="s">
        <v>166</v>
      </c>
      <c r="F512" s="88">
        <v>10</v>
      </c>
    </row>
    <row r="513" spans="1:6" s="17" customFormat="1" ht="20.25">
      <c r="A513" s="72" t="s">
        <v>173</v>
      </c>
      <c r="B513" s="31" t="s">
        <v>40</v>
      </c>
      <c r="C513" s="26" t="s">
        <v>28</v>
      </c>
      <c r="D513" s="25" t="s">
        <v>399</v>
      </c>
      <c r="E513" s="30" t="s">
        <v>174</v>
      </c>
      <c r="F513" s="88">
        <v>15</v>
      </c>
    </row>
    <row r="514" spans="1:6" s="17" customFormat="1" ht="20.25">
      <c r="A514" s="71" t="s">
        <v>175</v>
      </c>
      <c r="B514" s="31" t="s">
        <v>40</v>
      </c>
      <c r="C514" s="26" t="s">
        <v>28</v>
      </c>
      <c r="D514" s="25" t="s">
        <v>399</v>
      </c>
      <c r="E514" s="30" t="s">
        <v>176</v>
      </c>
      <c r="F514" s="88">
        <v>20</v>
      </c>
    </row>
    <row r="515" spans="1:6" s="17" customFormat="1" ht="20.25">
      <c r="A515" s="71" t="s">
        <v>447</v>
      </c>
      <c r="B515" s="31" t="s">
        <v>40</v>
      </c>
      <c r="C515" s="26" t="s">
        <v>28</v>
      </c>
      <c r="D515" s="25" t="s">
        <v>448</v>
      </c>
      <c r="E515" s="30"/>
      <c r="F515" s="89">
        <f>+F516</f>
        <v>25</v>
      </c>
    </row>
    <row r="516" spans="1:6" s="17" customFormat="1" ht="37.5">
      <c r="A516" s="73" t="s">
        <v>167</v>
      </c>
      <c r="B516" s="31" t="s">
        <v>40</v>
      </c>
      <c r="C516" s="26" t="s">
        <v>28</v>
      </c>
      <c r="D516" s="25" t="s">
        <v>448</v>
      </c>
      <c r="E516" s="30" t="s">
        <v>166</v>
      </c>
      <c r="F516" s="88">
        <v>25</v>
      </c>
    </row>
    <row r="517" spans="1:6" s="17" customFormat="1" ht="20.25">
      <c r="A517" s="71" t="s">
        <v>520</v>
      </c>
      <c r="B517" s="31" t="s">
        <v>40</v>
      </c>
      <c r="C517" s="26" t="s">
        <v>28</v>
      </c>
      <c r="D517" s="25" t="s">
        <v>449</v>
      </c>
      <c r="E517" s="30"/>
      <c r="F517" s="89">
        <f>+F518+F519+F520</f>
        <v>218</v>
      </c>
    </row>
    <row r="518" spans="1:6" s="17" customFormat="1" ht="20.25">
      <c r="A518" s="78" t="s">
        <v>524</v>
      </c>
      <c r="B518" s="31" t="s">
        <v>40</v>
      </c>
      <c r="C518" s="26" t="s">
        <v>28</v>
      </c>
      <c r="D518" s="25" t="s">
        <v>449</v>
      </c>
      <c r="E518" s="30" t="s">
        <v>172</v>
      </c>
      <c r="F518" s="88">
        <v>25</v>
      </c>
    </row>
    <row r="519" spans="1:6" s="17" customFormat="1" ht="37.5">
      <c r="A519" s="72" t="s">
        <v>181</v>
      </c>
      <c r="B519" s="31" t="s">
        <v>40</v>
      </c>
      <c r="C519" s="26" t="s">
        <v>28</v>
      </c>
      <c r="D519" s="25" t="s">
        <v>449</v>
      </c>
      <c r="E519" s="30" t="s">
        <v>182</v>
      </c>
      <c r="F519" s="88">
        <v>168</v>
      </c>
    </row>
    <row r="520" spans="1:6" s="17" customFormat="1" ht="20.25">
      <c r="A520" s="71" t="s">
        <v>175</v>
      </c>
      <c r="B520" s="31" t="s">
        <v>40</v>
      </c>
      <c r="C520" s="26" t="s">
        <v>28</v>
      </c>
      <c r="D520" s="25" t="s">
        <v>449</v>
      </c>
      <c r="E520" s="30" t="s">
        <v>176</v>
      </c>
      <c r="F520" s="88">
        <v>25</v>
      </c>
    </row>
    <row r="521" spans="1:6" s="15" customFormat="1" ht="37.5">
      <c r="A521" s="71" t="s">
        <v>107</v>
      </c>
      <c r="B521" s="31" t="s">
        <v>40</v>
      </c>
      <c r="C521" s="26" t="s">
        <v>28</v>
      </c>
      <c r="D521" s="25" t="s">
        <v>400</v>
      </c>
      <c r="E521" s="30"/>
      <c r="F521" s="89">
        <f>+F523+F522+F524</f>
        <v>16.8</v>
      </c>
    </row>
    <row r="522" spans="1:6" s="15" customFormat="1" ht="20.25">
      <c r="A522" s="78" t="s">
        <v>524</v>
      </c>
      <c r="B522" s="31" t="s">
        <v>40</v>
      </c>
      <c r="C522" s="26" t="s">
        <v>28</v>
      </c>
      <c r="D522" s="25" t="s">
        <v>400</v>
      </c>
      <c r="E522" s="30" t="s">
        <v>172</v>
      </c>
      <c r="F522" s="88">
        <v>3.9</v>
      </c>
    </row>
    <row r="523" spans="1:6" s="35" customFormat="1" ht="37.5">
      <c r="A523" s="73" t="s">
        <v>167</v>
      </c>
      <c r="B523" s="31" t="s">
        <v>40</v>
      </c>
      <c r="C523" s="26" t="s">
        <v>28</v>
      </c>
      <c r="D523" s="25" t="s">
        <v>400</v>
      </c>
      <c r="E523" s="30" t="s">
        <v>166</v>
      </c>
      <c r="F523" s="88">
        <v>8.2</v>
      </c>
    </row>
    <row r="524" spans="1:6" s="35" customFormat="1" ht="20.25">
      <c r="A524" s="72" t="s">
        <v>173</v>
      </c>
      <c r="B524" s="31" t="s">
        <v>40</v>
      </c>
      <c r="C524" s="26" t="s">
        <v>28</v>
      </c>
      <c r="D524" s="25" t="s">
        <v>400</v>
      </c>
      <c r="E524" s="30" t="s">
        <v>174</v>
      </c>
      <c r="F524" s="88">
        <v>4.7</v>
      </c>
    </row>
    <row r="525" spans="1:6" s="15" customFormat="1" ht="20.25">
      <c r="A525" s="74" t="s">
        <v>108</v>
      </c>
      <c r="B525" s="31" t="s">
        <v>40</v>
      </c>
      <c r="C525" s="26" t="s">
        <v>28</v>
      </c>
      <c r="D525" s="25" t="s">
        <v>398</v>
      </c>
      <c r="E525" s="30"/>
      <c r="F525" s="89">
        <f>+F527+F529+F526+F528</f>
        <v>420</v>
      </c>
    </row>
    <row r="526" spans="1:6" s="15" customFormat="1" ht="20.25">
      <c r="A526" s="78" t="s">
        <v>524</v>
      </c>
      <c r="B526" s="31" t="s">
        <v>40</v>
      </c>
      <c r="C526" s="26" t="s">
        <v>28</v>
      </c>
      <c r="D526" s="25" t="s">
        <v>398</v>
      </c>
      <c r="E526" s="30" t="s">
        <v>172</v>
      </c>
      <c r="F526" s="88">
        <v>70</v>
      </c>
    </row>
    <row r="527" spans="1:6" s="35" customFormat="1" ht="37.5">
      <c r="A527" s="73" t="s">
        <v>167</v>
      </c>
      <c r="B527" s="31" t="s">
        <v>40</v>
      </c>
      <c r="C527" s="26" t="s">
        <v>28</v>
      </c>
      <c r="D527" s="25" t="s">
        <v>398</v>
      </c>
      <c r="E527" s="30" t="s">
        <v>166</v>
      </c>
      <c r="F527" s="88">
        <v>190</v>
      </c>
    </row>
    <row r="528" spans="1:6" s="35" customFormat="1" ht="20.25">
      <c r="A528" s="72" t="s">
        <v>173</v>
      </c>
      <c r="B528" s="31" t="s">
        <v>40</v>
      </c>
      <c r="C528" s="26" t="s">
        <v>28</v>
      </c>
      <c r="D528" s="25" t="s">
        <v>398</v>
      </c>
      <c r="E528" s="30" t="s">
        <v>174</v>
      </c>
      <c r="F528" s="88">
        <v>30</v>
      </c>
    </row>
    <row r="529" spans="1:6" s="35" customFormat="1" ht="20.25">
      <c r="A529" s="71" t="s">
        <v>175</v>
      </c>
      <c r="B529" s="31" t="s">
        <v>40</v>
      </c>
      <c r="C529" s="26" t="s">
        <v>28</v>
      </c>
      <c r="D529" s="25" t="s">
        <v>398</v>
      </c>
      <c r="E529" s="30" t="s">
        <v>176</v>
      </c>
      <c r="F529" s="88">
        <v>130</v>
      </c>
    </row>
    <row r="530" spans="1:6" s="35" customFormat="1" ht="37.5">
      <c r="A530" s="74" t="s">
        <v>451</v>
      </c>
      <c r="B530" s="31" t="s">
        <v>40</v>
      </c>
      <c r="C530" s="26" t="s">
        <v>28</v>
      </c>
      <c r="D530" s="25" t="s">
        <v>450</v>
      </c>
      <c r="E530" s="30"/>
      <c r="F530" s="89">
        <f>+F531</f>
        <v>100</v>
      </c>
    </row>
    <row r="531" spans="1:6" s="35" customFormat="1" ht="20.25">
      <c r="A531" s="71" t="s">
        <v>175</v>
      </c>
      <c r="B531" s="31" t="s">
        <v>40</v>
      </c>
      <c r="C531" s="26" t="s">
        <v>28</v>
      </c>
      <c r="D531" s="25" t="s">
        <v>450</v>
      </c>
      <c r="E531" s="30" t="s">
        <v>176</v>
      </c>
      <c r="F531" s="88">
        <v>100</v>
      </c>
    </row>
    <row r="532" spans="1:6" s="14" customFormat="1" ht="20.25">
      <c r="A532" s="72" t="s">
        <v>50</v>
      </c>
      <c r="B532" s="31" t="s">
        <v>40</v>
      </c>
      <c r="C532" s="26" t="s">
        <v>32</v>
      </c>
      <c r="D532" s="26"/>
      <c r="E532" s="32"/>
      <c r="F532" s="89">
        <f>+F533</f>
        <v>1040</v>
      </c>
    </row>
    <row r="533" spans="1:6" s="17" customFormat="1" ht="56.25">
      <c r="A533" s="74" t="s">
        <v>391</v>
      </c>
      <c r="B533" s="31" t="s">
        <v>40</v>
      </c>
      <c r="C533" s="26" t="s">
        <v>32</v>
      </c>
      <c r="D533" s="25" t="s">
        <v>396</v>
      </c>
      <c r="E533" s="32"/>
      <c r="F533" s="89">
        <f>+F534+F538</f>
        <v>1040</v>
      </c>
    </row>
    <row r="534" spans="1:6" s="15" customFormat="1" ht="75">
      <c r="A534" s="71" t="s">
        <v>512</v>
      </c>
      <c r="B534" s="31" t="s">
        <v>40</v>
      </c>
      <c r="C534" s="26" t="s">
        <v>32</v>
      </c>
      <c r="D534" s="25" t="s">
        <v>397</v>
      </c>
      <c r="E534" s="32"/>
      <c r="F534" s="89">
        <f>+F536+F537+F535</f>
        <v>840</v>
      </c>
    </row>
    <row r="535" spans="1:6" s="15" customFormat="1" ht="20.25">
      <c r="A535" s="78" t="s">
        <v>524</v>
      </c>
      <c r="B535" s="31" t="s">
        <v>40</v>
      </c>
      <c r="C535" s="26" t="s">
        <v>32</v>
      </c>
      <c r="D535" s="25" t="s">
        <v>397</v>
      </c>
      <c r="E535" s="30" t="s">
        <v>172</v>
      </c>
      <c r="F535" s="88">
        <v>340</v>
      </c>
    </row>
    <row r="536" spans="1:6" s="35" customFormat="1" ht="37.5">
      <c r="A536" s="73" t="s">
        <v>167</v>
      </c>
      <c r="B536" s="31" t="s">
        <v>40</v>
      </c>
      <c r="C536" s="26" t="s">
        <v>32</v>
      </c>
      <c r="D536" s="25" t="s">
        <v>397</v>
      </c>
      <c r="E536" s="32" t="s">
        <v>166</v>
      </c>
      <c r="F536" s="88">
        <v>60</v>
      </c>
    </row>
    <row r="537" spans="1:6" s="35" customFormat="1" ht="20.25">
      <c r="A537" s="71" t="s">
        <v>175</v>
      </c>
      <c r="B537" s="31" t="s">
        <v>40</v>
      </c>
      <c r="C537" s="26" t="s">
        <v>32</v>
      </c>
      <c r="D537" s="25" t="s">
        <v>397</v>
      </c>
      <c r="E537" s="32" t="s">
        <v>176</v>
      </c>
      <c r="F537" s="88">
        <v>440</v>
      </c>
    </row>
    <row r="538" spans="1:6" s="35" customFormat="1" ht="37.5">
      <c r="A538" s="74" t="s">
        <v>451</v>
      </c>
      <c r="B538" s="31" t="s">
        <v>40</v>
      </c>
      <c r="C538" s="26" t="s">
        <v>32</v>
      </c>
      <c r="D538" s="25" t="s">
        <v>450</v>
      </c>
      <c r="E538" s="32"/>
      <c r="F538" s="89">
        <f>+F539</f>
        <v>200</v>
      </c>
    </row>
    <row r="539" spans="1:6" s="35" customFormat="1" ht="37.5">
      <c r="A539" s="73" t="s">
        <v>167</v>
      </c>
      <c r="B539" s="31" t="s">
        <v>40</v>
      </c>
      <c r="C539" s="26" t="s">
        <v>32</v>
      </c>
      <c r="D539" s="25" t="s">
        <v>450</v>
      </c>
      <c r="E539" s="32" t="s">
        <v>166</v>
      </c>
      <c r="F539" s="88">
        <v>200</v>
      </c>
    </row>
    <row r="540" spans="1:6" s="16" customFormat="1" ht="37.5">
      <c r="A540" s="85" t="s">
        <v>153</v>
      </c>
      <c r="B540" s="64" t="s">
        <v>48</v>
      </c>
      <c r="C540" s="65" t="s">
        <v>23</v>
      </c>
      <c r="D540" s="65"/>
      <c r="E540" s="66"/>
      <c r="F540" s="95">
        <f>+F541</f>
        <v>2000</v>
      </c>
    </row>
    <row r="541" spans="1:6" s="14" customFormat="1" ht="37.5">
      <c r="A541" s="72" t="s">
        <v>67</v>
      </c>
      <c r="B541" s="31" t="s">
        <v>48</v>
      </c>
      <c r="C541" s="26" t="s">
        <v>22</v>
      </c>
      <c r="D541" s="26"/>
      <c r="E541" s="32"/>
      <c r="F541" s="89">
        <f>+F542</f>
        <v>2000</v>
      </c>
    </row>
    <row r="542" spans="1:6" s="17" customFormat="1" ht="56.25">
      <c r="A542" s="72" t="s">
        <v>210</v>
      </c>
      <c r="B542" s="31" t="s">
        <v>48</v>
      </c>
      <c r="C542" s="26" t="s">
        <v>22</v>
      </c>
      <c r="D542" s="26" t="s">
        <v>211</v>
      </c>
      <c r="E542" s="32"/>
      <c r="F542" s="89">
        <f>+F543</f>
        <v>2000</v>
      </c>
    </row>
    <row r="543" spans="1:6" s="14" customFormat="1" ht="20.25">
      <c r="A543" s="72" t="s">
        <v>237</v>
      </c>
      <c r="B543" s="31" t="s">
        <v>48</v>
      </c>
      <c r="C543" s="26" t="s">
        <v>22</v>
      </c>
      <c r="D543" s="26" t="s">
        <v>238</v>
      </c>
      <c r="E543" s="32"/>
      <c r="F543" s="89">
        <f>+F544</f>
        <v>2000</v>
      </c>
    </row>
    <row r="544" spans="1:6" s="15" customFormat="1" ht="75">
      <c r="A544" s="72" t="s">
        <v>239</v>
      </c>
      <c r="B544" s="31" t="s">
        <v>48</v>
      </c>
      <c r="C544" s="26" t="s">
        <v>22</v>
      </c>
      <c r="D544" s="26" t="s">
        <v>240</v>
      </c>
      <c r="E544" s="32"/>
      <c r="F544" s="89">
        <f>+F545</f>
        <v>2000</v>
      </c>
    </row>
    <row r="545" spans="1:6" s="35" customFormat="1" ht="20.25">
      <c r="A545" s="72" t="s">
        <v>134</v>
      </c>
      <c r="B545" s="31" t="s">
        <v>48</v>
      </c>
      <c r="C545" s="26" t="s">
        <v>22</v>
      </c>
      <c r="D545" s="26" t="s">
        <v>240</v>
      </c>
      <c r="E545" s="32" t="s">
        <v>188</v>
      </c>
      <c r="F545" s="88">
        <v>2000</v>
      </c>
    </row>
    <row r="546" spans="1:6" s="16" customFormat="1" ht="56.25">
      <c r="A546" s="85" t="s">
        <v>154</v>
      </c>
      <c r="B546" s="64" t="s">
        <v>62</v>
      </c>
      <c r="C546" s="65" t="s">
        <v>23</v>
      </c>
      <c r="D546" s="65"/>
      <c r="E546" s="66"/>
      <c r="F546" s="95">
        <f>+F547+F554</f>
        <v>57736.6</v>
      </c>
    </row>
    <row r="547" spans="1:6" s="14" customFormat="1" ht="37.5">
      <c r="A547" s="73" t="s">
        <v>68</v>
      </c>
      <c r="B547" s="31" t="s">
        <v>62</v>
      </c>
      <c r="C547" s="26" t="s">
        <v>22</v>
      </c>
      <c r="D547" s="26"/>
      <c r="E547" s="32"/>
      <c r="F547" s="89">
        <f>+F548</f>
        <v>36747</v>
      </c>
    </row>
    <row r="548" spans="1:6" s="17" customFormat="1" ht="56.25">
      <c r="A548" s="73" t="s">
        <v>210</v>
      </c>
      <c r="B548" s="31" t="s">
        <v>62</v>
      </c>
      <c r="C548" s="26" t="s">
        <v>22</v>
      </c>
      <c r="D548" s="26" t="s">
        <v>211</v>
      </c>
      <c r="E548" s="32"/>
      <c r="F548" s="89">
        <f>+F549</f>
        <v>36747</v>
      </c>
    </row>
    <row r="549" spans="1:6" s="14" customFormat="1" ht="56.25">
      <c r="A549" s="73" t="s">
        <v>241</v>
      </c>
      <c r="B549" s="31" t="s">
        <v>62</v>
      </c>
      <c r="C549" s="26" t="s">
        <v>22</v>
      </c>
      <c r="D549" s="26" t="s">
        <v>242</v>
      </c>
      <c r="E549" s="32"/>
      <c r="F549" s="89">
        <f>+F550+F552</f>
        <v>36747</v>
      </c>
    </row>
    <row r="550" spans="1:6" s="15" customFormat="1" ht="37.5">
      <c r="A550" s="73" t="s">
        <v>243</v>
      </c>
      <c r="B550" s="31" t="s">
        <v>62</v>
      </c>
      <c r="C550" s="26" t="s">
        <v>22</v>
      </c>
      <c r="D550" s="26" t="s">
        <v>244</v>
      </c>
      <c r="E550" s="32"/>
      <c r="F550" s="89">
        <f>+F551</f>
        <v>30125.8</v>
      </c>
    </row>
    <row r="551" spans="1:6" s="35" customFormat="1" ht="20.25">
      <c r="A551" s="72" t="s">
        <v>73</v>
      </c>
      <c r="B551" s="31" t="s">
        <v>62</v>
      </c>
      <c r="C551" s="26" t="s">
        <v>22</v>
      </c>
      <c r="D551" s="26" t="s">
        <v>244</v>
      </c>
      <c r="E551" s="32" t="s">
        <v>189</v>
      </c>
      <c r="F551" s="88">
        <v>30125.8</v>
      </c>
    </row>
    <row r="552" spans="1:6" s="15" customFormat="1" ht="131.25">
      <c r="A552" s="74" t="s">
        <v>141</v>
      </c>
      <c r="B552" s="31" t="s">
        <v>62</v>
      </c>
      <c r="C552" s="26" t="s">
        <v>22</v>
      </c>
      <c r="D552" s="26" t="s">
        <v>245</v>
      </c>
      <c r="E552" s="32"/>
      <c r="F552" s="89">
        <f>+F553</f>
        <v>6621.2</v>
      </c>
    </row>
    <row r="553" spans="1:6" s="11" customFormat="1" ht="20.25">
      <c r="A553" s="72" t="s">
        <v>73</v>
      </c>
      <c r="B553" s="31" t="s">
        <v>62</v>
      </c>
      <c r="C553" s="26" t="s">
        <v>22</v>
      </c>
      <c r="D553" s="26" t="s">
        <v>245</v>
      </c>
      <c r="E553" s="32" t="s">
        <v>189</v>
      </c>
      <c r="F553" s="88">
        <v>6621.2</v>
      </c>
    </row>
    <row r="554" spans="1:6" s="9" customFormat="1" ht="20.25">
      <c r="A554" s="73" t="s">
        <v>69</v>
      </c>
      <c r="B554" s="31" t="s">
        <v>62</v>
      </c>
      <c r="C554" s="26" t="s">
        <v>28</v>
      </c>
      <c r="D554" s="26"/>
      <c r="E554" s="32"/>
      <c r="F554" s="89">
        <f>+F555</f>
        <v>20989.6</v>
      </c>
    </row>
    <row r="555" spans="1:6" s="8" customFormat="1" ht="56.25">
      <c r="A555" s="73" t="s">
        <v>210</v>
      </c>
      <c r="B555" s="31" t="s">
        <v>62</v>
      </c>
      <c r="C555" s="26" t="s">
        <v>28</v>
      </c>
      <c r="D555" s="26" t="s">
        <v>211</v>
      </c>
      <c r="E555" s="32"/>
      <c r="F555" s="89">
        <f>+F556</f>
        <v>20989.6</v>
      </c>
    </row>
    <row r="556" spans="1:6" s="9" customFormat="1" ht="56.25">
      <c r="A556" s="73" t="s">
        <v>241</v>
      </c>
      <c r="B556" s="31" t="s">
        <v>62</v>
      </c>
      <c r="C556" s="26" t="s">
        <v>28</v>
      </c>
      <c r="D556" s="26" t="s">
        <v>242</v>
      </c>
      <c r="E556" s="32"/>
      <c r="F556" s="89">
        <f>+F557</f>
        <v>20989.6</v>
      </c>
    </row>
    <row r="557" spans="1:6" s="4" customFormat="1" ht="37.5">
      <c r="A557" s="75" t="s">
        <v>74</v>
      </c>
      <c r="B557" s="31" t="s">
        <v>62</v>
      </c>
      <c r="C557" s="26" t="s">
        <v>28</v>
      </c>
      <c r="D557" s="26" t="s">
        <v>246</v>
      </c>
      <c r="E557" s="32"/>
      <c r="F557" s="89">
        <f>+F558</f>
        <v>20989.6</v>
      </c>
    </row>
    <row r="558" spans="1:6" s="11" customFormat="1" ht="21" thickBot="1">
      <c r="A558" s="83" t="s">
        <v>73</v>
      </c>
      <c r="B558" s="67" t="s">
        <v>62</v>
      </c>
      <c r="C558" s="68" t="s">
        <v>28</v>
      </c>
      <c r="D558" s="68" t="s">
        <v>246</v>
      </c>
      <c r="E558" s="69" t="s">
        <v>189</v>
      </c>
      <c r="F558" s="97">
        <v>20989.6</v>
      </c>
    </row>
    <row r="559" spans="1:6" s="7" customFormat="1" ht="21" thickBot="1">
      <c r="A559" s="84" t="s">
        <v>4</v>
      </c>
      <c r="B559" s="33"/>
      <c r="C559" s="27"/>
      <c r="D559" s="28"/>
      <c r="E559" s="34"/>
      <c r="F559" s="98">
        <f>+F8+F152+F170+F225+F266+F273+F400+F440+F459+F508+F540+F546</f>
        <v>1177995</v>
      </c>
    </row>
  </sheetData>
  <sheetProtection/>
  <mergeCells count="8">
    <mergeCell ref="B6:B7"/>
    <mergeCell ref="C6:C7"/>
    <mergeCell ref="D6:D7"/>
    <mergeCell ref="D2:F2"/>
    <mergeCell ref="A6:A7"/>
    <mergeCell ref="E6:E7"/>
    <mergeCell ref="F6:F7"/>
    <mergeCell ref="A4:F4"/>
  </mergeCells>
  <printOptions/>
  <pageMargins left="1.1023622047244095" right="1.0236220472440944" top="0.7874015748031497" bottom="0.7086614173228347" header="0.15748031496062992" footer="0.15748031496062992"/>
  <pageSetup fitToHeight="15" fitToWidth="1" horizontalDpi="600" verticalDpi="600" orientation="portrait" paperSize="8" scale="52" r:id="rId1"/>
  <rowBreaks count="1" manualBreakCount="1">
    <brk id="50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В-Устюг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Программист</dc:creator>
  <cp:keywords/>
  <dc:description/>
  <cp:lastModifiedBy>user</cp:lastModifiedBy>
  <cp:lastPrinted>2016-11-25T08:11:39Z</cp:lastPrinted>
  <dcterms:created xsi:type="dcterms:W3CDTF">1999-06-08T04:12:56Z</dcterms:created>
  <dcterms:modified xsi:type="dcterms:W3CDTF">2016-12-13T07:30:06Z</dcterms:modified>
  <cp:category/>
  <cp:version/>
  <cp:contentType/>
  <cp:contentStatus/>
</cp:coreProperties>
</file>