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" yWindow="123" windowWidth="9723" windowHeight="7323" activeTab="0"/>
  </bookViews>
  <sheets>
    <sheet name="прил 2-13" sheetId="1" r:id="rId1"/>
  </sheets>
  <definedNames>
    <definedName name="_xlnm.Print_Titles" localSheetId="0">'прил 2-13'!$6:$8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5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<sst xmlns="http://schemas.openxmlformats.org/spreadsheetml/2006/main" count="124" uniqueCount="124">
  <si>
    <t xml:space="preserve"> </t>
  </si>
  <si>
    <t>Код доходов</t>
  </si>
  <si>
    <t>2 00 00000 00 0000 000</t>
  </si>
  <si>
    <t xml:space="preserve">БЕЗВОЗМЕЗДНЫЕ ПОСТУПЛЕНИЯ </t>
  </si>
  <si>
    <t>1 00 00000 00 0000 000</t>
  </si>
  <si>
    <t>Безвозмездные поступления от других бюджетов бюджетной системы РФ</t>
  </si>
  <si>
    <t>Прочие субсидии бюджетам  муниципальных районов</t>
  </si>
  <si>
    <t>Наименование доходов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</si>
  <si>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</si>
  <si>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</si>
  <si>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</si>
  <si>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 № 181-ФЗ " О социальной защите инвалидов в РФ"</t>
  </si>
  <si>
    <t>Иные межбюджетные трансферты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</si>
  <si>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</si>
  <si>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</si>
  <si>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2 02 00000 00 0000 000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</si>
  <si>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</si>
  <si>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</si>
  <si>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 Вологодской области отдельными государственными полномочиями в сфере регулирования цен (тарифов)"</t>
  </si>
  <si>
    <t>Субвенции на 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</t>
  </si>
  <si>
    <t>Субвенции на осуществление отдельных государственных полномочий в соответствии с законом области от 28 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</si>
  <si>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17.12.2007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</si>
  <si>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выполнение  отдельных государственных полномочий  по  закону области 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уаазанных категорий"</t>
  </si>
  <si>
    <t xml:space="preserve">Субвенции на осуществление отдельных государственных полномочий  в сфере   административных отношений  в соответствии с законом области  от 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</si>
  <si>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Субвенции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</si>
  <si>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</si>
  <si>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</si>
  <si>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</si>
  <si>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</si>
  <si>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</si>
  <si>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</si>
  <si>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Субсидии бюджетам муниципальных районов на реализацию федеральных целевых программ</t>
  </si>
  <si>
    <t>Субсидии на строительство, реконструкцию объектов социальной и коммунальной инфраструктуры муниципальной собственности 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</si>
  <si>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 Вологодской области в рамках подпрограммы "Развитие сети автомобильных дорог общего пользования"  государственной программы "Развитие транспортной системы Вологодской области на 2014-2020 годы"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</si>
  <si>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</si>
  <si>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Субсидии на обеспечение транспортного обслуживания населения внутренним водным транспортом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</si>
  <si>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Межбюджетные трансферты на полномочия по осуществлению внутреннего  муниципального финансового контроля</t>
  </si>
  <si>
    <t>ИТОГО ДОХОДЫ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</si>
  <si>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</si>
  <si>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</si>
  <si>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</si>
  <si>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</si>
  <si>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государственной программы области "Обеспечение законности, правопорядка и общественной безопасности в Вологодской области на 2014-2020 годы"</t>
  </si>
  <si>
    <t>Субсидии на проведение мероприятий по предотвращению распространения сорного растения борщевик Сосновского в рамках подпрограммы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</si>
  <si>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Субвенции на обеспечение дошкольного образования и общеобразовательного процесса в муниципальных общеобразовательных организациях области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</si>
  <si>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</si>
  <si>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1 01 00000 00 0000 000</t>
  </si>
  <si>
    <t>НАЛОГИ НА ПРИБЫЛЬ, 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</si>
  <si>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</si>
  <si>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</si>
  <si>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</si>
  <si>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</si>
  <si>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1 03 02230 01 0000 110</t>
  </si>
  <si>
    <t>1 03 02240 01 0000 110</t>
  </si>
  <si>
    <t>1 03 02250 01 0000 110</t>
  </si>
  <si>
    <t>1 03 02260 01 0000 110</t>
  </si>
  <si>
    <t>Доходы от 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</si>
  <si>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</si>
  <si>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</si>
  <si>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</si>
  <si>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</si>
  <si>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</si>
  <si>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</si>
  <si>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</si>
  <si>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</si>
  <si>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</si>
  <si>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</si>
  <si>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</si>
  <si>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</si>
  <si>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</si>
  <si>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</si>
  <si>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</si>
  <si>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</si>
  <si>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</si>
  <si>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</si>
  <si>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</si>
  <si>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</si>
  <si>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</si>
  <si>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</si>
  <si>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</si>
  <si>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</si>
  <si>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</si>
  <si>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</si>
  <si>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</si>
  <si>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</si>
  <si>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</si>
  <si>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</si>
  <si>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</si>
  <si>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1 11 07000 00 0000 120</t>
  </si>
  <si>
    <t>Платежи от государственных и муниципальных унитарных предприятий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</si>
  <si>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</si>
  <si>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2 02 15001 05 0000 151</t>
  </si>
  <si>
    <t>2 02 15002 05 0000 151</t>
  </si>
  <si>
    <t>2 02 20051 05 0000 151</t>
  </si>
  <si>
    <t>2 02 20077 05 0000 151</t>
  </si>
  <si>
    <t>2 02 20299 05 0000 151</t>
  </si>
  <si>
    <t>2 02 20302 05 0000 151</t>
  </si>
  <si>
    <t>2 02 29999 05 0000 151</t>
  </si>
  <si>
    <t>2 02 10000 00 0000 151</t>
  </si>
  <si>
    <t>2 02 20000 00 0000 151</t>
  </si>
  <si>
    <t>2 02 30000 00 0000 151</t>
  </si>
  <si>
    <t>2 02 30024 05 0000 151</t>
  </si>
  <si>
    <t>2 02 35134 05 0000 151</t>
  </si>
  <si>
    <t>2 02 35135 05 0000 151</t>
  </si>
  <si>
    <t>2 02 40000 00 0000 151</t>
  </si>
  <si>
    <t>2 02 40014 05 0000 151</t>
  </si>
  <si>
    <t>Субвенции на осуществление отдельных государственных полномочий в соответствии с законом области 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</si>
  <si>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1 05 02000 02 0000 110</t>
  </si>
  <si>
    <t>1 05 03000 01 0000 110</t>
  </si>
  <si>
    <t>Субвенции бюджетам бюджетной системы Российской Федерации</t>
  </si>
  <si>
    <t>План</t>
  </si>
  <si>
    <t>Предполагаемые поправки</t>
  </si>
  <si>
    <t>План с учетом поправок</t>
  </si>
  <si>
    <t>тыс. руб.</t>
  </si>
  <si>
    <t>Субсидии на комплексное обустройство объектами социальной и инженерной инфраструктуры  населенных пунктов, расположенных  в сельской местности,  на строительство и реконструкцию автомобильных дорог в рамках федеральной целевой программы "Устойчивое развитие  сельских территорий на 2014-2017 годы и на плановый период до 2020 года" и  подпрограммы "Устойчивое развитие  сельских территорий Вологодской области на 2014-2017 годы и на период до 2020 года" государственной программы "Развитие агропромышленного комплекса и потребительского рынка Вологодской области на 2013-2020 годы"</t>
  </si>
  <si>
    <t>Предполагаемые поправки в доходы районного бюджета на 2017 год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</si>
  <si>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</si>
  <si>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</si>
  <si>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</si>
  <si>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</si>
  <si>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2 02 49999 05 0000 151</t>
  </si>
  <si>
    <t>Прочие межбюджетные трансферты, передаваемые бюджетам муниципальных районов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</si>
  <si>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бюджетных ассигнований Дорожного фонда Вологодской области</t>
  </si>
  <si>
    <t xml:space="preserve">                                  Приложение 1 к пояснительной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</si>
</sst>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color indexed="5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Book Antiqua"/>
      <family val="1"/>
    </font>
    <font>
      <sz val="15"/>
      <name val="Book Antiqua"/>
      <family val="1"/>
    </font>
    <font>
      <sz val="15"/>
      <name val="Arial"/>
      <family val="2"/>
    </font>
    <font>
      <sz val="14"/>
      <name val="Arial"/>
      <family val="2"/>
    </font>
    <font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6"/>
      <color rgb="FF002060"/>
      <name val="Times New Roman"/>
      <family val="1"/>
    </font>
    <font>
      <b/>
      <sz val="16"/>
      <color theme="3" tint="-0.4999699890613556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64" fontId="9" fillId="0" borderId="12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64" fontId="7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64" fontId="7" fillId="0" borderId="19" xfId="0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/>
      <protection locked="0"/>
    </xf>
    <xf numFmtId="164" fontId="7" fillId="0" borderId="21" xfId="0" applyNumberFormat="1" applyFont="1" applyBorder="1" applyAlignment="1" applyProtection="1">
      <alignment/>
      <protection locked="0"/>
    </xf>
    <xf numFmtId="164" fontId="8" fillId="0" borderId="21" xfId="0" applyNumberFormat="1" applyFont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 locked="0"/>
    </xf>
    <xf numFmtId="164" fontId="7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 locked="0"/>
    </xf>
    <xf numFmtId="164" fontId="53" fillId="0" borderId="22" xfId="0" applyNumberFormat="1" applyFont="1" applyBorder="1" applyAlignment="1" applyProtection="1">
      <alignment/>
      <protection locked="0"/>
    </xf>
    <xf numFmtId="164" fontId="7" fillId="0" borderId="22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54" fillId="0" borderId="22" xfId="0" applyNumberFormat="1" applyFont="1" applyFill="1" applyBorder="1" applyAlignment="1">
      <alignment/>
    </xf>
    <xf numFmtId="164" fontId="55" fillId="0" borderId="22" xfId="0" applyNumberFormat="1" applyFont="1" applyFill="1" applyBorder="1" applyAlignment="1">
      <alignment/>
    </xf>
    <xf numFmtId="164" fontId="56" fillId="0" borderId="22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24" xfId="0" applyFont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25" xfId="0" applyNumberFormat="1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/>
    </xf>
    <xf numFmtId="164" fontId="7" fillId="0" borderId="21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0" fontId="5" fillId="0" borderId="27" xfId="0" applyFont="1" applyBorder="1" applyAlignment="1">
      <alignment vertical="top"/>
    </xf>
    <xf numFmtId="164" fontId="7" fillId="0" borderId="28" xfId="0" applyNumberFormat="1" applyFont="1" applyBorder="1" applyAlignment="1">
      <alignment horizontal="right"/>
    </xf>
    <xf numFmtId="0" fontId="6" fillId="0" borderId="1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164" fontId="8" fillId="0" borderId="29" xfId="0" applyNumberFormat="1" applyFont="1" applyFill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164" fontId="9" fillId="0" borderId="14" xfId="0" applyNumberFormat="1" applyFont="1" applyBorder="1" applyAlignment="1">
      <alignment/>
    </xf>
    <xf numFmtId="164" fontId="8" fillId="0" borderId="22" xfId="0" applyNumberFormat="1" applyFont="1" applyFill="1" applyBorder="1" applyAlignment="1" applyProtection="1">
      <alignment/>
      <protection locked="0"/>
    </xf>
    <xf numFmtId="0" fontId="5" fillId="0" borderId="27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4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="68" zoomScaleNormal="80" zoomScaleSheetLayoutView="68" zoomScalePageLayoutView="0"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2" width="77.140625" style="0" customWidth="1"/>
    <col min="3" max="3" width="18.7109375" style="0" customWidth="1"/>
    <col min="4" max="4" width="16.140625" style="0" customWidth="1"/>
    <col min="5" max="5" width="16.7109375" style="0" customWidth="1"/>
    <col min="6" max="6" width="8.00390625" style="0" customWidth="1"/>
  </cols>
  <sheetData>
    <row r="1" spans="2:3" ht="12" customHeight="1">
      <c r="B1" s="1"/>
      <c r="C1" s="1"/>
    </row>
    <row r="2" spans="2:5" ht="23.25" customHeight="1">
      <c r="B2" s="60" t="s">
        <v>123</v>
      </c>
      <c r="C2" s="60"/>
      <c r="D2" s="61"/>
      <c r="E2" s="61"/>
    </row>
    <row r="4" spans="1:5" ht="33" customHeight="1">
      <c r="A4" s="68" t="s">
        <v>115</v>
      </c>
      <c r="B4" s="69"/>
      <c r="C4" s="69"/>
      <c r="D4" s="70"/>
      <c r="E4" s="70"/>
    </row>
    <row r="5" spans="2:5" ht="16.5" thickBot="1">
      <c r="B5" s="65" t="s">
        <v>0</v>
      </c>
      <c r="C5" s="65"/>
      <c r="E5" s="55" t="s">
        <v>113</v>
      </c>
    </row>
    <row r="6" spans="1:5" ht="15" customHeight="1">
      <c r="A6" s="62" t="s">
        <v>1</v>
      </c>
      <c r="B6" s="62" t="s">
        <v>7</v>
      </c>
      <c r="C6" s="71" t="s">
        <v>110</v>
      </c>
      <c r="D6" s="74" t="s">
        <v>111</v>
      </c>
      <c r="E6" s="62" t="s">
        <v>112</v>
      </c>
    </row>
    <row r="7" spans="1:5" ht="12.75">
      <c r="A7" s="77"/>
      <c r="B7" s="63"/>
      <c r="C7" s="72"/>
      <c r="D7" s="75"/>
      <c r="E7" s="77"/>
    </row>
    <row r="8" spans="1:5" ht="38.25" customHeight="1" thickBot="1">
      <c r="A8" s="78"/>
      <c r="B8" s="64"/>
      <c r="C8" s="73"/>
      <c r="D8" s="76"/>
      <c r="E8" s="78"/>
    </row>
    <row r="9" spans="1:5" ht="20.25" customHeight="1" thickBot="1">
      <c r="A9" s="8" t="s">
        <v>4</v>
      </c>
      <c r="B9" s="9" t="s">
        <v>8</v>
      </c>
      <c r="C9" s="10">
        <f>C10+C12+C17+C22+C23+C29+C30+C31+C32</f>
        <v>348337</v>
      </c>
      <c r="D9" s="10">
        <f>D10+D12+D17+D22+D23+D29+D30+D31+D32</f>
        <v>0</v>
      </c>
      <c r="E9" s="10">
        <f>E10+E12+E17+E22+E23+E29+E30+E31+E32</f>
        <v>348337</v>
      </c>
    </row>
    <row r="10" spans="1:5" ht="20.25" customHeight="1" hidden="1">
      <c r="A10" s="13" t="s">
        <v>46</v>
      </c>
      <c r="B10" s="2" t="s">
        <v>47</v>
      </c>
      <c r="C10" s="45">
        <f>C11</f>
        <v>193497</v>
      </c>
      <c r="D10" s="45">
        <f>D11</f>
        <v>0</v>
      </c>
      <c r="E10" s="45">
        <f>E11</f>
        <v>193497</v>
      </c>
    </row>
    <row r="11" spans="1:5" ht="20.25" customHeight="1" hidden="1">
      <c r="A11" s="14" t="s">
        <v>48</v>
      </c>
      <c r="B11" s="3" t="s">
        <v>49</v>
      </c>
      <c r="C11" s="46">
        <v>193497</v>
      </c>
      <c r="D11" s="46"/>
      <c r="E11" s="46">
        <f>C11+D11</f>
        <v>193497</v>
      </c>
    </row>
    <row r="12" spans="1:5" ht="40.5" customHeight="1" hidden="1">
      <c r="A12" s="14" t="s">
        <v>50</v>
      </c>
      <c r="B12" s="30" t="s">
        <v>51</v>
      </c>
      <c r="C12" s="47">
        <f>SUM(C13:C16)</f>
        <v>20410</v>
      </c>
      <c r="D12" s="47">
        <f>SUM(D13:D16)</f>
        <v>0</v>
      </c>
      <c r="E12" s="47">
        <f>SUM(E13:E16)</f>
        <v>20410</v>
      </c>
    </row>
    <row r="13" spans="1:5" ht="77.25" customHeight="1" hidden="1">
      <c r="A13" s="14" t="s">
        <v>52</v>
      </c>
      <c r="B13" s="6" t="s">
        <v>56</v>
      </c>
      <c r="C13" s="46">
        <v>8032</v>
      </c>
      <c r="D13" s="46">
        <v>0</v>
      </c>
      <c r="E13" s="46">
        <f>C13+D13</f>
        <v>8032</v>
      </c>
    </row>
    <row r="14" spans="1:5" ht="93" customHeight="1" hidden="1">
      <c r="A14" s="14" t="s">
        <v>53</v>
      </c>
      <c r="B14" s="6" t="s">
        <v>57</v>
      </c>
      <c r="C14" s="46">
        <v>83</v>
      </c>
      <c r="D14" s="46">
        <v>0</v>
      </c>
      <c r="E14" s="46">
        <f>C14+D14</f>
        <v>83</v>
      </c>
    </row>
    <row r="15" spans="1:5" ht="75.75" customHeight="1" hidden="1">
      <c r="A15" s="14" t="s">
        <v>54</v>
      </c>
      <c r="B15" s="6" t="s">
        <v>58</v>
      </c>
      <c r="C15" s="46">
        <v>13435</v>
      </c>
      <c r="D15" s="46">
        <v>0</v>
      </c>
      <c r="E15" s="46">
        <f>C15+D15</f>
        <v>13435</v>
      </c>
    </row>
    <row r="16" spans="1:5" ht="77.25" customHeight="1" hidden="1">
      <c r="A16" s="14" t="s">
        <v>55</v>
      </c>
      <c r="B16" s="6" t="s">
        <v>59</v>
      </c>
      <c r="C16" s="46">
        <v>-1140</v>
      </c>
      <c r="D16" s="46">
        <v>0</v>
      </c>
      <c r="E16" s="46">
        <f>C16+D16</f>
        <v>-1140</v>
      </c>
    </row>
    <row r="17" spans="1:5" ht="20.25" customHeight="1" hidden="1">
      <c r="A17" s="14" t="s">
        <v>60</v>
      </c>
      <c r="B17" s="3" t="s">
        <v>61</v>
      </c>
      <c r="C17" s="47">
        <f>SUM(C18:C21)</f>
        <v>84662</v>
      </c>
      <c r="D17" s="47">
        <f>SUM(D18:D21)</f>
        <v>0</v>
      </c>
      <c r="E17" s="47">
        <f>SUM(E18:E21)</f>
        <v>84662</v>
      </c>
    </row>
    <row r="18" spans="1:5" ht="39.75" customHeight="1" hidden="1">
      <c r="A18" s="14" t="s">
        <v>62</v>
      </c>
      <c r="B18" s="30" t="s">
        <v>63</v>
      </c>
      <c r="C18" s="46">
        <v>42646</v>
      </c>
      <c r="D18" s="46"/>
      <c r="E18" s="46">
        <f>C18+D18</f>
        <v>42646</v>
      </c>
    </row>
    <row r="19" spans="1:5" ht="39" customHeight="1" hidden="1">
      <c r="A19" s="7" t="s">
        <v>107</v>
      </c>
      <c r="B19" s="6" t="s">
        <v>64</v>
      </c>
      <c r="C19" s="46">
        <v>41240</v>
      </c>
      <c r="D19" s="46"/>
      <c r="E19" s="46">
        <f>C19+D19</f>
        <v>41240</v>
      </c>
    </row>
    <row r="20" spans="1:5" ht="26.25" customHeight="1" hidden="1">
      <c r="A20" s="7" t="s">
        <v>108</v>
      </c>
      <c r="B20" s="5" t="s">
        <v>65</v>
      </c>
      <c r="C20" s="46">
        <v>469</v>
      </c>
      <c r="D20" s="46"/>
      <c r="E20" s="46">
        <f>C20+D20</f>
        <v>469</v>
      </c>
    </row>
    <row r="21" spans="1:5" ht="43.5" customHeight="1" hidden="1">
      <c r="A21" s="7" t="s">
        <v>66</v>
      </c>
      <c r="B21" s="6" t="s">
        <v>67</v>
      </c>
      <c r="C21" s="46">
        <v>307</v>
      </c>
      <c r="D21" s="46"/>
      <c r="E21" s="46">
        <f>C21+D21</f>
        <v>307</v>
      </c>
    </row>
    <row r="22" spans="1:5" ht="20.25" customHeight="1" hidden="1">
      <c r="A22" s="14" t="s">
        <v>68</v>
      </c>
      <c r="B22" s="3" t="s">
        <v>69</v>
      </c>
      <c r="C22" s="47">
        <v>6664</v>
      </c>
      <c r="D22" s="47"/>
      <c r="E22" s="46">
        <f>C22+D22</f>
        <v>6664</v>
      </c>
    </row>
    <row r="23" spans="1:5" ht="59.25" customHeight="1" hidden="1">
      <c r="A23" s="14" t="s">
        <v>70</v>
      </c>
      <c r="B23" s="30" t="s">
        <v>71</v>
      </c>
      <c r="C23" s="47">
        <f>SUM(C24:C28)</f>
        <v>18146</v>
      </c>
      <c r="D23" s="47">
        <f>SUM(D24:D28)</f>
        <v>0</v>
      </c>
      <c r="E23" s="47">
        <f>SUM(E24:E28)</f>
        <v>18146</v>
      </c>
    </row>
    <row r="24" spans="1:5" ht="76.5" customHeight="1" hidden="1">
      <c r="A24" s="7" t="s">
        <v>72</v>
      </c>
      <c r="B24" s="6" t="s">
        <v>73</v>
      </c>
      <c r="C24" s="46">
        <v>7243</v>
      </c>
      <c r="D24" s="46"/>
      <c r="E24" s="46">
        <f aca="true" t="shared" si="0" ref="E24:E32">C24+D24</f>
        <v>7243</v>
      </c>
    </row>
    <row r="25" spans="1:5" ht="96" customHeight="1" hidden="1">
      <c r="A25" s="7" t="s">
        <v>74</v>
      </c>
      <c r="B25" s="6" t="s">
        <v>75</v>
      </c>
      <c r="C25" s="48">
        <v>680</v>
      </c>
      <c r="D25" s="48"/>
      <c r="E25" s="46">
        <f t="shared" si="0"/>
        <v>680</v>
      </c>
    </row>
    <row r="26" spans="1:5" ht="57" customHeight="1" hidden="1">
      <c r="A26" s="7" t="s">
        <v>76</v>
      </c>
      <c r="B26" s="6" t="s">
        <v>77</v>
      </c>
      <c r="C26" s="46">
        <v>9308</v>
      </c>
      <c r="D26" s="46"/>
      <c r="E26" s="46">
        <f t="shared" si="0"/>
        <v>9308</v>
      </c>
    </row>
    <row r="27" spans="1:5" ht="43.5" customHeight="1" hidden="1">
      <c r="A27" s="49" t="s">
        <v>88</v>
      </c>
      <c r="B27" s="35" t="s">
        <v>89</v>
      </c>
      <c r="C27" s="46">
        <v>50</v>
      </c>
      <c r="D27" s="46"/>
      <c r="E27" s="46">
        <f t="shared" si="0"/>
        <v>50</v>
      </c>
    </row>
    <row r="28" spans="1:5" ht="92.25" customHeight="1" hidden="1">
      <c r="A28" s="7" t="s">
        <v>78</v>
      </c>
      <c r="B28" s="6" t="s">
        <v>79</v>
      </c>
      <c r="C28" s="46">
        <v>865</v>
      </c>
      <c r="D28" s="46"/>
      <c r="E28" s="46">
        <f t="shared" si="0"/>
        <v>865</v>
      </c>
    </row>
    <row r="29" spans="1:5" ht="20.25" customHeight="1" hidden="1">
      <c r="A29" s="14" t="s">
        <v>80</v>
      </c>
      <c r="B29" s="3" t="s">
        <v>81</v>
      </c>
      <c r="C29" s="47">
        <v>3714</v>
      </c>
      <c r="D29" s="47"/>
      <c r="E29" s="46">
        <f t="shared" si="0"/>
        <v>3714</v>
      </c>
    </row>
    <row r="30" spans="1:5" ht="41.25" customHeight="1" hidden="1">
      <c r="A30" s="14" t="s">
        <v>82</v>
      </c>
      <c r="B30" s="30" t="s">
        <v>83</v>
      </c>
      <c r="C30" s="47">
        <v>4615</v>
      </c>
      <c r="D30" s="47"/>
      <c r="E30" s="46">
        <f t="shared" si="0"/>
        <v>4615</v>
      </c>
    </row>
    <row r="31" spans="1:5" ht="36" customHeight="1" hidden="1">
      <c r="A31" s="14" t="s">
        <v>84</v>
      </c>
      <c r="B31" s="30" t="s">
        <v>85</v>
      </c>
      <c r="C31" s="47">
        <v>10857</v>
      </c>
      <c r="D31" s="47"/>
      <c r="E31" s="46">
        <f t="shared" si="0"/>
        <v>10857</v>
      </c>
    </row>
    <row r="32" spans="1:5" ht="20.25" customHeight="1" hidden="1" thickBot="1">
      <c r="A32" s="16" t="s">
        <v>86</v>
      </c>
      <c r="B32" s="44" t="s">
        <v>87</v>
      </c>
      <c r="C32" s="50">
        <v>5772</v>
      </c>
      <c r="D32" s="50"/>
      <c r="E32" s="46">
        <f t="shared" si="0"/>
        <v>5772</v>
      </c>
    </row>
    <row r="33" spans="1:5" ht="20.25" customHeight="1" thickBot="1">
      <c r="A33" s="11" t="s">
        <v>2</v>
      </c>
      <c r="B33" s="31" t="s">
        <v>3</v>
      </c>
      <c r="C33" s="17">
        <f>C34</f>
        <v>934703.2000000001</v>
      </c>
      <c r="D33" s="17">
        <f>D34</f>
        <v>110919.5</v>
      </c>
      <c r="E33" s="17">
        <f>E34</f>
        <v>1045622.7000000001</v>
      </c>
    </row>
    <row r="34" spans="1:5" ht="39.75" customHeight="1">
      <c r="A34" s="12" t="s">
        <v>15</v>
      </c>
      <c r="B34" s="32" t="s">
        <v>5</v>
      </c>
      <c r="C34" s="18">
        <f>C35+C38+C53+C68</f>
        <v>934703.2000000001</v>
      </c>
      <c r="D34" s="18">
        <f>D35+D38+D53+D68</f>
        <v>110919.5</v>
      </c>
      <c r="E34" s="18">
        <f>E35+E38+E53+E68</f>
        <v>1045622.7000000001</v>
      </c>
    </row>
    <row r="35" spans="1:5" ht="25.5" customHeight="1">
      <c r="A35" s="13" t="s">
        <v>98</v>
      </c>
      <c r="B35" s="5" t="s">
        <v>39</v>
      </c>
      <c r="C35" s="19">
        <f>C37+C36</f>
        <v>249939.1</v>
      </c>
      <c r="D35" s="19">
        <f>D37+D36</f>
        <v>-1246</v>
      </c>
      <c r="E35" s="19">
        <f>E37+E36</f>
        <v>248693.1</v>
      </c>
    </row>
    <row r="36" spans="1:5" ht="40.5" customHeight="1">
      <c r="A36" s="13" t="s">
        <v>91</v>
      </c>
      <c r="B36" s="33" t="s">
        <v>38</v>
      </c>
      <c r="C36" s="20">
        <v>90304.1</v>
      </c>
      <c r="D36" s="20"/>
      <c r="E36" s="46">
        <f>C36+D36</f>
        <v>90304.1</v>
      </c>
    </row>
    <row r="37" spans="1:5" ht="39" customHeight="1">
      <c r="A37" s="13" t="s">
        <v>92</v>
      </c>
      <c r="B37" s="33" t="s">
        <v>16</v>
      </c>
      <c r="C37" s="21">
        <v>159635</v>
      </c>
      <c r="D37" s="21">
        <v>-1246</v>
      </c>
      <c r="E37" s="46">
        <f>C37+D37</f>
        <v>158389</v>
      </c>
    </row>
    <row r="38" spans="1:5" ht="41.25" customHeight="1">
      <c r="A38" s="14" t="s">
        <v>99</v>
      </c>
      <c r="B38" s="6" t="s">
        <v>17</v>
      </c>
      <c r="C38" s="22">
        <f>C40+C43+C44+C47+C39+C45+C46</f>
        <v>216348.69999999998</v>
      </c>
      <c r="D38" s="22">
        <f>D40+D43+D44+D47+D39+D45+D46</f>
        <v>56988.40000000001</v>
      </c>
      <c r="E38" s="22">
        <f>E40+E43+E44+E47+E39+E45+E46</f>
        <v>273337.10000000003</v>
      </c>
    </row>
    <row r="39" spans="1:5" ht="43.5" customHeight="1">
      <c r="A39" s="14" t="s">
        <v>93</v>
      </c>
      <c r="B39" s="6" t="s">
        <v>31</v>
      </c>
      <c r="C39" s="23">
        <v>1423.8</v>
      </c>
      <c r="D39" s="23">
        <v>1091.4</v>
      </c>
      <c r="E39" s="46">
        <f>C39+D39</f>
        <v>2515.2</v>
      </c>
    </row>
    <row r="40" spans="1:5" ht="48" customHeight="1">
      <c r="A40" s="14" t="s">
        <v>94</v>
      </c>
      <c r="B40" s="6" t="s">
        <v>27</v>
      </c>
      <c r="C40" s="24">
        <f>SUM(C41:C42)</f>
        <v>40186</v>
      </c>
      <c r="D40" s="24">
        <f>SUM(D41:D42)</f>
        <v>-6045.4</v>
      </c>
      <c r="E40" s="24">
        <f>SUM(E41:E42)</f>
        <v>34140.6</v>
      </c>
    </row>
    <row r="41" spans="1:5" ht="199.5" customHeight="1">
      <c r="A41" s="14"/>
      <c r="B41" s="34" t="s">
        <v>114</v>
      </c>
      <c r="C41" s="57">
        <v>26586</v>
      </c>
      <c r="D41" s="23">
        <v>-2242</v>
      </c>
      <c r="E41" s="46">
        <f aca="true" t="shared" si="1" ref="E41:E46">C41+D41</f>
        <v>24344</v>
      </c>
    </row>
    <row r="42" spans="1:5" ht="131.25" customHeight="1">
      <c r="A42" s="14"/>
      <c r="B42" s="34" t="s">
        <v>32</v>
      </c>
      <c r="C42" s="23">
        <v>13600</v>
      </c>
      <c r="D42" s="23">
        <v>-3803.4</v>
      </c>
      <c r="E42" s="46">
        <f t="shared" si="1"/>
        <v>9796.6</v>
      </c>
    </row>
    <row r="43" spans="1:5" ht="83.25" customHeight="1">
      <c r="A43" s="14" t="s">
        <v>95</v>
      </c>
      <c r="B43" s="6" t="s">
        <v>40</v>
      </c>
      <c r="C43" s="23">
        <v>122340</v>
      </c>
      <c r="D43" s="23">
        <v>567.1</v>
      </c>
      <c r="E43" s="46">
        <f t="shared" si="1"/>
        <v>122907.1</v>
      </c>
    </row>
    <row r="44" spans="1:5" ht="64.5" customHeight="1">
      <c r="A44" s="14" t="s">
        <v>96</v>
      </c>
      <c r="B44" s="6" t="s">
        <v>41</v>
      </c>
      <c r="C44" s="23">
        <v>35484.5</v>
      </c>
      <c r="D44" s="23">
        <v>780.6</v>
      </c>
      <c r="E44" s="46">
        <f t="shared" si="1"/>
        <v>36265.1</v>
      </c>
    </row>
    <row r="45" spans="1:5" ht="59.25" customHeight="1">
      <c r="A45" s="14" t="s">
        <v>116</v>
      </c>
      <c r="B45" s="6" t="s">
        <v>117</v>
      </c>
      <c r="C45" s="23"/>
      <c r="D45" s="23">
        <v>1578.9</v>
      </c>
      <c r="E45" s="46">
        <f t="shared" si="1"/>
        <v>1578.9</v>
      </c>
    </row>
    <row r="46" spans="1:5" ht="59.25" customHeight="1">
      <c r="A46" s="13" t="s">
        <v>118</v>
      </c>
      <c r="B46" s="35" t="s">
        <v>119</v>
      </c>
      <c r="C46" s="23"/>
      <c r="D46" s="23">
        <v>1500</v>
      </c>
      <c r="E46" s="46">
        <f t="shared" si="1"/>
        <v>1500</v>
      </c>
    </row>
    <row r="47" spans="1:5" ht="24.75" customHeight="1">
      <c r="A47" s="14" t="s">
        <v>97</v>
      </c>
      <c r="B47" s="30" t="s">
        <v>6</v>
      </c>
      <c r="C47" s="25">
        <f>SUM(C48:C52)</f>
        <v>16914.4</v>
      </c>
      <c r="D47" s="25">
        <f>SUM(D48:D52)</f>
        <v>57515.8</v>
      </c>
      <c r="E47" s="25">
        <f>SUM(E48:E52)</f>
        <v>74430.2</v>
      </c>
    </row>
    <row r="48" spans="1:5" ht="113.25" customHeight="1">
      <c r="A48" s="15"/>
      <c r="B48" s="36" t="s">
        <v>42</v>
      </c>
      <c r="C48" s="26">
        <v>375</v>
      </c>
      <c r="D48" s="26"/>
      <c r="E48" s="46">
        <f>C48+D48</f>
        <v>375</v>
      </c>
    </row>
    <row r="49" spans="1:5" ht="113.25" customHeight="1">
      <c r="A49" s="15"/>
      <c r="B49" s="37" t="s">
        <v>33</v>
      </c>
      <c r="C49" s="26">
        <v>15399.2</v>
      </c>
      <c r="D49" s="26">
        <v>54746.9</v>
      </c>
      <c r="E49" s="46">
        <f>C49+D49</f>
        <v>70146.1</v>
      </c>
    </row>
    <row r="50" spans="1:5" ht="96" customHeight="1">
      <c r="A50" s="15"/>
      <c r="B50" s="37" t="s">
        <v>35</v>
      </c>
      <c r="C50" s="26">
        <v>1000</v>
      </c>
      <c r="D50" s="26"/>
      <c r="E50" s="46">
        <f>C50+D50</f>
        <v>1000</v>
      </c>
    </row>
    <row r="51" spans="1:5" ht="113.25" customHeight="1">
      <c r="A51" s="15"/>
      <c r="B51" s="37" t="s">
        <v>43</v>
      </c>
      <c r="C51" s="26">
        <v>140.2</v>
      </c>
      <c r="D51" s="26"/>
      <c r="E51" s="46">
        <f>C51+D51</f>
        <v>140.2</v>
      </c>
    </row>
    <row r="52" spans="1:5" ht="96" customHeight="1">
      <c r="A52" s="15"/>
      <c r="B52" s="37" t="s">
        <v>122</v>
      </c>
      <c r="C52" s="26">
        <v>0</v>
      </c>
      <c r="D52" s="26">
        <v>2768.9</v>
      </c>
      <c r="E52" s="46">
        <f>C52+D52</f>
        <v>2768.9</v>
      </c>
    </row>
    <row r="53" spans="1:5" ht="45.75" customHeight="1">
      <c r="A53" s="14" t="s">
        <v>100</v>
      </c>
      <c r="B53" s="54" t="s">
        <v>109</v>
      </c>
      <c r="C53" s="27">
        <f>C54+C66+C67</f>
        <v>466942.10000000003</v>
      </c>
      <c r="D53" s="27">
        <f>D54+D66+D67</f>
        <v>0</v>
      </c>
      <c r="E53" s="27">
        <f>E54+E66+E67</f>
        <v>466942.10000000003</v>
      </c>
    </row>
    <row r="54" spans="1:5" ht="41.25" customHeight="1">
      <c r="A54" s="14" t="s">
        <v>101</v>
      </c>
      <c r="B54" s="6" t="s">
        <v>9</v>
      </c>
      <c r="C54" s="27">
        <f>SUM(C55:C65)</f>
        <v>463758.2</v>
      </c>
      <c r="D54" s="27">
        <f>SUM(D55:D65)</f>
        <v>0</v>
      </c>
      <c r="E54" s="27">
        <f>SUM(E55:E65)</f>
        <v>463758.2</v>
      </c>
    </row>
    <row r="55" spans="1:5" ht="78.75" customHeight="1">
      <c r="A55" s="15"/>
      <c r="B55" s="38" t="s">
        <v>21</v>
      </c>
      <c r="C55" s="26">
        <v>32644.8</v>
      </c>
      <c r="D55" s="26"/>
      <c r="E55" s="46">
        <f aca="true" t="shared" si="2" ref="E55:E66">C55+D55</f>
        <v>32644.8</v>
      </c>
    </row>
    <row r="56" spans="1:5" ht="65.25" customHeight="1">
      <c r="A56" s="15"/>
      <c r="B56" s="39" t="s">
        <v>44</v>
      </c>
      <c r="C56" s="26">
        <v>411725.1</v>
      </c>
      <c r="D56" s="26"/>
      <c r="E56" s="46">
        <f t="shared" si="2"/>
        <v>411725.1</v>
      </c>
    </row>
    <row r="57" spans="1:5" ht="162.75" customHeight="1">
      <c r="A57" s="15"/>
      <c r="B57" s="38" t="s">
        <v>22</v>
      </c>
      <c r="C57" s="26">
        <v>1449.4</v>
      </c>
      <c r="D57" s="26"/>
      <c r="E57" s="46">
        <f t="shared" si="2"/>
        <v>1449.4</v>
      </c>
    </row>
    <row r="58" spans="1:5" ht="109.5" customHeight="1">
      <c r="A58" s="15"/>
      <c r="B58" s="38" t="s">
        <v>23</v>
      </c>
      <c r="C58" s="26">
        <v>783.2</v>
      </c>
      <c r="D58" s="26"/>
      <c r="E58" s="46">
        <f t="shared" si="2"/>
        <v>783.2</v>
      </c>
    </row>
    <row r="59" spans="1:5" ht="111" customHeight="1">
      <c r="A59" s="15"/>
      <c r="B59" s="38" t="s">
        <v>18</v>
      </c>
      <c r="C59" s="26">
        <v>38</v>
      </c>
      <c r="D59" s="26"/>
      <c r="E59" s="46">
        <f t="shared" si="2"/>
        <v>38</v>
      </c>
    </row>
    <row r="60" spans="1:5" ht="96" customHeight="1">
      <c r="A60" s="15"/>
      <c r="B60" s="38" t="s">
        <v>19</v>
      </c>
      <c r="C60" s="26">
        <v>2181.5</v>
      </c>
      <c r="D60" s="26"/>
      <c r="E60" s="46">
        <f t="shared" si="2"/>
        <v>2181.5</v>
      </c>
    </row>
    <row r="61" spans="1:5" ht="93.75" customHeight="1">
      <c r="A61" s="15"/>
      <c r="B61" s="38" t="s">
        <v>20</v>
      </c>
      <c r="C61" s="26">
        <v>222</v>
      </c>
      <c r="D61" s="26"/>
      <c r="E61" s="46">
        <f t="shared" si="2"/>
        <v>222</v>
      </c>
    </row>
    <row r="62" spans="1:5" ht="111.75" customHeight="1">
      <c r="A62" s="15"/>
      <c r="B62" s="39" t="s">
        <v>24</v>
      </c>
      <c r="C62" s="26">
        <v>62.3</v>
      </c>
      <c r="D62" s="26"/>
      <c r="E62" s="46">
        <f t="shared" si="2"/>
        <v>62.3</v>
      </c>
    </row>
    <row r="63" spans="1:5" ht="96" customHeight="1">
      <c r="A63" s="15"/>
      <c r="B63" s="39" t="s">
        <v>106</v>
      </c>
      <c r="C63" s="26">
        <v>233.8</v>
      </c>
      <c r="D63" s="26"/>
      <c r="E63" s="46">
        <f t="shared" si="2"/>
        <v>233.8</v>
      </c>
    </row>
    <row r="64" spans="1:5" ht="125.25" customHeight="1">
      <c r="A64" s="15"/>
      <c r="B64" s="39" t="s">
        <v>25</v>
      </c>
      <c r="C64" s="26">
        <v>6621.2</v>
      </c>
      <c r="D64" s="26"/>
      <c r="E64" s="46">
        <f t="shared" si="2"/>
        <v>6621.2</v>
      </c>
    </row>
    <row r="65" spans="1:5" ht="113.25" customHeight="1">
      <c r="A65" s="15"/>
      <c r="B65" s="39" t="s">
        <v>34</v>
      </c>
      <c r="C65" s="26">
        <v>7796.9</v>
      </c>
      <c r="D65" s="26"/>
      <c r="E65" s="46">
        <f t="shared" si="2"/>
        <v>7796.9</v>
      </c>
    </row>
    <row r="66" spans="1:5" ht="88.5" customHeight="1">
      <c r="A66" s="16" t="s">
        <v>102</v>
      </c>
      <c r="B66" s="40" t="s">
        <v>26</v>
      </c>
      <c r="C66" s="26">
        <v>1910.4</v>
      </c>
      <c r="D66" s="26">
        <v>-636.9</v>
      </c>
      <c r="E66" s="46">
        <f t="shared" si="2"/>
        <v>1273.5</v>
      </c>
    </row>
    <row r="67" spans="1:5" ht="81.75" customHeight="1">
      <c r="A67" s="16" t="s">
        <v>103</v>
      </c>
      <c r="B67" s="41" t="s">
        <v>11</v>
      </c>
      <c r="C67" s="26">
        <v>1273.5</v>
      </c>
      <c r="D67" s="26">
        <v>636.9</v>
      </c>
      <c r="E67" s="46">
        <f>C67+D67</f>
        <v>1910.4</v>
      </c>
    </row>
    <row r="68" spans="1:5" ht="21.75" customHeight="1">
      <c r="A68" s="16" t="s">
        <v>104</v>
      </c>
      <c r="B68" s="41" t="s">
        <v>12</v>
      </c>
      <c r="C68" s="28">
        <f>C69+C78</f>
        <v>1473.3000000000002</v>
      </c>
      <c r="D68" s="28">
        <f>D69+D78</f>
        <v>55177.1</v>
      </c>
      <c r="E68" s="28">
        <f>E69+E78</f>
        <v>56650.4</v>
      </c>
    </row>
    <row r="69" spans="1:5" ht="81.75" customHeight="1">
      <c r="A69" s="14" t="s">
        <v>105</v>
      </c>
      <c r="B69" s="42" t="s">
        <v>10</v>
      </c>
      <c r="C69" s="29">
        <f>SUM(C70:C77)</f>
        <v>1473.3000000000002</v>
      </c>
      <c r="D69" s="29">
        <f>SUM(D70:D77)</f>
        <v>17.1</v>
      </c>
      <c r="E69" s="29">
        <f>SUM(E70:E77)</f>
        <v>1490.4</v>
      </c>
    </row>
    <row r="70" spans="1:5" ht="42.75" customHeight="1">
      <c r="A70" s="14"/>
      <c r="B70" s="43" t="s">
        <v>36</v>
      </c>
      <c r="C70" s="26">
        <v>370.8</v>
      </c>
      <c r="D70" s="26">
        <v>12.8</v>
      </c>
      <c r="E70" s="46">
        <f aca="true" t="shared" si="3" ref="E70:E78">C70+D70</f>
        <v>383.6</v>
      </c>
    </row>
    <row r="71" spans="1:5" ht="40.5" customHeight="1">
      <c r="A71" s="15"/>
      <c r="B71" s="43" t="s">
        <v>13</v>
      </c>
      <c r="C71" s="26">
        <v>397</v>
      </c>
      <c r="D71" s="26"/>
      <c r="E71" s="46">
        <f t="shared" si="3"/>
        <v>397</v>
      </c>
    </row>
    <row r="72" spans="1:5" ht="39" customHeight="1">
      <c r="A72" s="15"/>
      <c r="B72" s="43" t="s">
        <v>14</v>
      </c>
      <c r="C72" s="26">
        <v>43.2</v>
      </c>
      <c r="D72" s="26"/>
      <c r="E72" s="46">
        <f t="shared" si="3"/>
        <v>43.2</v>
      </c>
    </row>
    <row r="73" spans="1:5" ht="57.75" customHeight="1">
      <c r="A73" s="51"/>
      <c r="B73" s="52" t="s">
        <v>28</v>
      </c>
      <c r="C73" s="26">
        <v>35.6</v>
      </c>
      <c r="D73" s="26">
        <v>4.3</v>
      </c>
      <c r="E73" s="46">
        <f t="shared" si="3"/>
        <v>39.9</v>
      </c>
    </row>
    <row r="74" spans="1:5" ht="43.5" customHeight="1">
      <c r="A74" s="51"/>
      <c r="B74" s="52" t="s">
        <v>29</v>
      </c>
      <c r="C74" s="26">
        <v>29.6</v>
      </c>
      <c r="D74" s="26"/>
      <c r="E74" s="46">
        <f t="shared" si="3"/>
        <v>29.6</v>
      </c>
    </row>
    <row r="75" spans="1:5" ht="43.5" customHeight="1">
      <c r="A75" s="51"/>
      <c r="B75" s="52" t="s">
        <v>30</v>
      </c>
      <c r="C75" s="26">
        <v>6.5</v>
      </c>
      <c r="D75" s="26"/>
      <c r="E75" s="46">
        <f t="shared" si="3"/>
        <v>6.5</v>
      </c>
    </row>
    <row r="76" spans="1:5" ht="75.75" customHeight="1">
      <c r="A76" s="15"/>
      <c r="B76" s="43" t="s">
        <v>45</v>
      </c>
      <c r="C76" s="26">
        <v>560.6</v>
      </c>
      <c r="D76" s="26"/>
      <c r="E76" s="46">
        <f t="shared" si="3"/>
        <v>560.6</v>
      </c>
    </row>
    <row r="77" spans="1:5" ht="63.75" customHeight="1">
      <c r="A77" s="14"/>
      <c r="B77" s="52" t="s">
        <v>90</v>
      </c>
      <c r="C77" s="26">
        <v>30</v>
      </c>
      <c r="D77" s="26"/>
      <c r="E77" s="46">
        <f t="shared" si="3"/>
        <v>30</v>
      </c>
    </row>
    <row r="78" spans="1:5" ht="41.25" customHeight="1" thickBot="1">
      <c r="A78" s="58" t="s">
        <v>120</v>
      </c>
      <c r="B78" s="59" t="s">
        <v>121</v>
      </c>
      <c r="C78" s="53"/>
      <c r="D78" s="53">
        <v>55160</v>
      </c>
      <c r="E78" s="46">
        <f t="shared" si="3"/>
        <v>55160</v>
      </c>
    </row>
    <row r="79" spans="1:5" ht="20.25" thickBot="1">
      <c r="A79" s="66" t="s">
        <v>37</v>
      </c>
      <c r="B79" s="67"/>
      <c r="C79" s="4">
        <f>C9+C33</f>
        <v>1283040.2000000002</v>
      </c>
      <c r="D79" s="4">
        <f>D9+D33</f>
        <v>110919.5</v>
      </c>
      <c r="E79" s="56">
        <f>E9+E33</f>
        <v>1393959.7000000002</v>
      </c>
    </row>
    <row r="80" ht="15" customHeight="1"/>
    <row r="81" ht="15" customHeight="1"/>
    <row r="82" ht="17.25" customHeight="1"/>
  </sheetData>
  <sheetProtection/>
  <mergeCells count="9">
    <mergeCell ref="B2:E2"/>
    <mergeCell ref="B6:B8"/>
    <mergeCell ref="B5:C5"/>
    <mergeCell ref="A79:B79"/>
    <mergeCell ref="A4:E4"/>
    <mergeCell ref="C6:C8"/>
    <mergeCell ref="D6:D8"/>
    <mergeCell ref="E6:E8"/>
    <mergeCell ref="A6:A8"/>
  </mergeCells>
  <printOptions/>
  <pageMargins left="0.6299212598425197" right="0.5905511811023623" top="0.4724409448818898" bottom="0.5118110236220472" header="0.4330708661417323" footer="0.5118110236220472"/>
  <pageSetup fitToHeight="3" fitToWidth="1" horizontalDpi="600" verticalDpi="600" orientation="portrait" paperSize="9" scale="58" r:id="rId3"/>
  <rowBreaks count="1" manualBreakCount="1"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2017-05-05T05:38:29Z</cp:lastPrinted>
  <dcterms:created xsi:type="dcterms:W3CDTF">1996-10-08T23:32:33Z</dcterms:created>
  <dcterms:modified xsi:type="dcterms:W3CDTF">2017-05-12T07:52:52Z</dcterms:modified>
  <cp:category/>
  <cp:version/>
  <cp:contentType/>
  <cp:contentStatus/>
</cp:coreProperties>
</file>