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45" yWindow="65491" windowWidth="11865" windowHeight="10740" tabRatio="764" activeTab="0"/>
  </bookViews>
  <sheets>
    <sheet name="2018-2019" sheetId="1" r:id="rId1"/>
  </sheets>
  <definedNames>
    <definedName name="_xlnm.Print_Titles" localSheetId="0">'2018-2019'!$8:$9</definedName>
  </definedNames>
  <calcPr fullCalcOnLoad="1"/>
</workbook>
</file>

<file path=xl/sharedStrings.xml><?xml version="1.0" encoding="utf-8"?>
<sst xmlns="http://schemas.openxmlformats.org/spreadsheetml/2006/main" count="2665" uniqueCount="519">
  <si>
    <t>ЗДРАВООХРАНЕНИЕ</t>
  </si>
  <si>
    <t>Социальное обеспечение населения</t>
  </si>
  <si>
    <t>Другие вопросы в области социальной политики</t>
  </si>
  <si>
    <t>Сельское хозяйство и рыболовство</t>
  </si>
  <si>
    <t>ВСЕГО РАСХОДОВ</t>
  </si>
  <si>
    <t>Пенсионное обеспечение</t>
  </si>
  <si>
    <t>Другие вопросы в области  образования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</si>
  <si>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</si>
  <si>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</si>
  <si>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налоговых, таможенных  органов и органов финансового (финансово-бюджетного) надзора</t>
  </si>
  <si>
    <t xml:space="preserve">Резервные фонды местных администраций </t>
  </si>
  <si>
    <t>Другие вопросы в области охраны окружающей среды</t>
  </si>
  <si>
    <t>Другие вопросы в области национальной экономики</t>
  </si>
  <si>
    <t>Дошкольное образование</t>
  </si>
  <si>
    <t>Общее образование</t>
  </si>
  <si>
    <t xml:space="preserve">Культура </t>
  </si>
  <si>
    <t>Мероприятия по проведению оздоровительной кампании детей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</si>
  <si>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</si>
  <si>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</si>
  <si>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Центральный аппарат</t>
  </si>
  <si>
    <t>Охрана семьи и детства</t>
  </si>
  <si>
    <t>01</t>
  </si>
  <si>
    <t>00</t>
  </si>
  <si>
    <t>06</t>
  </si>
  <si>
    <t>05</t>
  </si>
  <si>
    <t>07</t>
  </si>
  <si>
    <t>08</t>
  </si>
  <si>
    <t>02</t>
  </si>
  <si>
    <t>10</t>
  </si>
  <si>
    <t>04</t>
  </si>
  <si>
    <t>12</t>
  </si>
  <si>
    <t>03</t>
  </si>
  <si>
    <t>Коммунальное хозяйство</t>
  </si>
  <si>
    <t>Другие общегосударственные вопросы</t>
  </si>
  <si>
    <t xml:space="preserve"> </t>
  </si>
  <si>
    <t>ОБЩЕГОСУДАРСТВЕННЫЕ ВОПРОСЫ</t>
  </si>
  <si>
    <t>09</t>
  </si>
  <si>
    <t>НАЦИОНАЛЬНАЯ ЭКОНОМИКА</t>
  </si>
  <si>
    <t>Транспорт</t>
  </si>
  <si>
    <t>11</t>
  </si>
  <si>
    <t>ЖИЛИЩНО- КОММУНАЛЬНОЕ ХОЗЯЙСТВО</t>
  </si>
  <si>
    <t>ОХРАНА ОКРУЖАЮЩЕЙ СРЕДЫ</t>
  </si>
  <si>
    <t>ОБРАЗОВАНИЕ</t>
  </si>
  <si>
    <t>СОЦИАЛЬНАЯ ПОЛИТИКА</t>
  </si>
  <si>
    <t>Резервные фонды</t>
  </si>
  <si>
    <t>Благоустройство</t>
  </si>
  <si>
    <t>Реализация государственных функций, связанных с общегосударственным управлением</t>
  </si>
  <si>
    <t>13</t>
  </si>
  <si>
    <t>Массовый спорт</t>
  </si>
  <si>
    <t>Спорт высших достижений</t>
  </si>
  <si>
    <t>НАЦИОНАЛЬНАЯ БЕЗОПАСНОСТЬ И ПРАВООХРАНИТЕЛЬНАЯ ДЕЯТЕЛЬНОСТЬ</t>
  </si>
  <si>
    <t>Другие вопросы в области здравоохранения</t>
  </si>
  <si>
    <t>Межбюджетные трансферты</t>
  </si>
  <si>
    <t>Мероприятия в области образования</t>
  </si>
  <si>
    <t>Содержание казённых учреждений</t>
  </si>
  <si>
    <t>Дорожное хозяйство (дорожные фонды)</t>
  </si>
  <si>
    <t xml:space="preserve">10 </t>
  </si>
  <si>
    <t>Субвенции на 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</t>
  </si>
  <si>
    <t>Субвенции на осуществление отдельных государственных полномочий в соответствии с законом области от 5 октября 2006 года № 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</t>
  </si>
  <si>
    <t>Другие вопросы в области национальной безопасности и правоохранительной деятельности</t>
  </si>
  <si>
    <t>Субсидии на внедрение и (или) эксплуатацию аппаратно-программного комплекса "Безопасный город"</t>
  </si>
  <si>
    <t>14</t>
  </si>
  <si>
    <t>Подпрограмма "Развитие профессионального образования"</t>
  </si>
  <si>
    <t>Другие вопросы в области культуры, кинематографии</t>
  </si>
  <si>
    <t xml:space="preserve">Обеспечение выплат сельской интеллигенции на оплату жилого помещения, отопления и освещения работникам муниципальных учреждений, проживающим и работающим в сельской местности </t>
  </si>
  <si>
    <t>Субвенция на осуществление отдельных государственных полномочий в соответствии с законом области от 1 февраля 2013 года № 2985-ОЗ "О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родителей"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</si>
  <si>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</si>
  <si>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</si>
  <si>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Санитарно-эпидемиологическое благополучие</t>
  </si>
  <si>
    <t>Подпрограмма  "Предотвращение загрязнения окружающей среды Вологодской области отходами и обеспечение санитарно-эпидемиологического благополучия населения"</t>
  </si>
  <si>
    <t>Межбюджетные трансферты на осуществление полномочий в области архитектуры и градостроительства</t>
  </si>
  <si>
    <t>Дотации</t>
  </si>
  <si>
    <t>Поддержка мер по обеспечению сбалансированности бюджетов поселений</t>
  </si>
  <si>
    <t>Субсидии из районного бюджета на финансовую поддержку социально ориентированных некоммерческих организаций</t>
  </si>
  <si>
    <t>Муниципальная программа комплексного развития системы переработки и утилизации отходов Великоустюгского муниципального района на 2012-2020 годы</t>
  </si>
  <si>
    <t xml:space="preserve">Дошкольное образование </t>
  </si>
  <si>
    <t>Реконструкция, капитальный ремонт зданий, в том числе проектно-изыскательские работы</t>
  </si>
  <si>
    <t>Доступность дошкольного образования</t>
  </si>
  <si>
    <t>Обеспечение выполнения муниципального задания</t>
  </si>
  <si>
    <t>Строительство, реконструкция, капитальные ремонты зданий, в том числе проектно-изыскательские работы</t>
  </si>
  <si>
    <t>Укрепление материально-технической базы</t>
  </si>
  <si>
    <t>Обеспечение выполнения муниципального задания  учреждениями дополнительного образования детей</t>
  </si>
  <si>
    <t>Обеспечение выполнения муниципального задания общеобразовательными учреждениями</t>
  </si>
  <si>
    <t>Обеспечение выполнения муниципального задания прочих учреждений</t>
  </si>
  <si>
    <t>Муниципальная  программа "Развитие системы образования Великоустюгского муниципального района на 2015-2018 годы"</t>
  </si>
  <si>
    <t>Поддержка молодых специалистов</t>
  </si>
  <si>
    <t>Вовлечение молодёжи в социально-значимую практику</t>
  </si>
  <si>
    <t>Содействие трудоустройству молодёжи</t>
  </si>
  <si>
    <t>Научно-методическое, кадровое и информационное обеспечение государственной молодёжной политики</t>
  </si>
  <si>
    <t>Профилактика преступлений и иных правонарушений</t>
  </si>
  <si>
    <t>Безопасность дорожного движения</t>
  </si>
  <si>
    <t>Совершенствование  материально-технической базы образовательных организаций, реализующих программы с изучением правил дорожного движения</t>
  </si>
  <si>
    <t>Муниципальная  программа  "Развитие и совершенствование сети автомобильных  дорог общего пользования местного значения Великоустюгского муниципального района и поселений на 2012-2015 годы</t>
  </si>
  <si>
    <t>Муниципальная программа "Развитие туризма в Великоустюгском муниципальном районе на 2015-2018 годы"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</si>
  <si>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</si>
  <si>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Непрограммные расходы</t>
  </si>
  <si>
    <t>Представительный орган муниципального образования</t>
  </si>
  <si>
    <t xml:space="preserve">06 </t>
  </si>
  <si>
    <t>Контрольно- счётная палата</t>
  </si>
  <si>
    <t>Внедрение современных технических средств, направленных на предупреждение правонарушений и преступлений в общественных местах и на улицах</t>
  </si>
  <si>
    <t>Организационные мероприятия</t>
  </si>
  <si>
    <t>Взаимодействие органов местного самоуправления с предприятими, организациями, учреждениями. Развитие системы подготовки персонала в организациях района, повышение их профессионального уровня</t>
  </si>
  <si>
    <t>Органы местного самоуправления</t>
  </si>
  <si>
    <t>Физическая культура среди лиц с ограниченными возможностями и пожилого возраста</t>
  </si>
  <si>
    <t>Совершенствование системы районных спортивных мероприятий</t>
  </si>
  <si>
    <t>Содержание МКУ "Централизованная бухгалтерия по обслуживанию учреждений культуры, спорта и молодёжной политики"</t>
  </si>
  <si>
    <t>Содержание казенных учреждений</t>
  </si>
  <si>
    <t>Оценка недвижимости, признание прав и регулирование отношений по  муниципальной собственности</t>
  </si>
  <si>
    <t>Жилищное хозяйство</t>
  </si>
  <si>
    <t>Муниципальная  программа "Развитие туризма в Великоустюгском муниципальном районе на 2015-2018 годы"</t>
  </si>
  <si>
    <t>Предотвращение загрязнения окружающей среды бытовыми отходами</t>
  </si>
  <si>
    <t>Предотвращение загрязнения окружающей среды ртутьсодержащими и вторичными отходами</t>
  </si>
  <si>
    <t>Социальные выплаты отдельным категориям граждан на возмещение расходов  по оплате жилого помещения и коммунальных услуг</t>
  </si>
  <si>
    <t>Межбюджетные трансферты на выполнение полномочий городских (сельских) поселений</t>
  </si>
  <si>
    <t>Межбюджетные трансферты, передаваемые в бюджеты  городских (сельских) поселений из районного бюджета</t>
  </si>
  <si>
    <t>Муниципальная  программа "Развитие архивного дела на 2015-2018 годы"</t>
  </si>
  <si>
    <t xml:space="preserve">Внедрение инноваций в деятельность МКАУ "ВУЦА" и его филиала </t>
  </si>
  <si>
    <t>Обеспечение сохранности архивных документов</t>
  </si>
  <si>
    <t xml:space="preserve">Взносы  на капитальный ремонт муниципального жилищного фонда </t>
  </si>
  <si>
    <t>Предоставление молодым семьям социальных выплат на приобретение (строительство) жилья</t>
  </si>
  <si>
    <t>Муниципальная  программа  "Устойчивое развитие сельских территорий Великоустюгского муниципального района  на 2014-2017 годы и на период до 2020 года"</t>
  </si>
  <si>
    <t>Субвенции на осуществление отдельных государственных полномочий,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</si>
  <si>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Предупреждение экстремизма и терроризма</t>
  </si>
  <si>
    <t>Привлечение общественности к охране общественного порядка</t>
  </si>
  <si>
    <t>Подпрограмма "Искусство и образование, поддержка творческих инициатив" на 2015-2018 годы</t>
  </si>
  <si>
    <t>Подпрограмма "Сохранение, восстановление и популяризация самобытной  традиционной культуры Великоустюгского района" на 2015-2018 годы</t>
  </si>
  <si>
    <t>Подпрограмма "Развитие библиотечного дела в Великоустюгском муниципальном районе" на 2015-2018 годы</t>
  </si>
  <si>
    <t>Прочие непрограммные расходы</t>
  </si>
  <si>
    <t>Управление и распоряжение имущественным комплексом района</t>
  </si>
  <si>
    <t>Отдельные мероприятия в области национальной экономики</t>
  </si>
  <si>
    <t>Муниципальная программа "Создание условий для развития потенциала великоустюгской молодёжи" на 2015-2018 годы</t>
  </si>
  <si>
    <t>Мероприятия в области речного транспорта</t>
  </si>
  <si>
    <t>Субвенции  на осуществлении отдельных государственных полномочий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категорий"</t>
  </si>
  <si>
    <t>Субвенции на осуществление отдельных государственных полномочий в соответствии с законом области  от 6 декабря 2013 года № 3223-ОЗ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</si>
  <si>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(тыс. рублей)</t>
  </si>
  <si>
    <t>РЗ</t>
  </si>
  <si>
    <t>ПР</t>
  </si>
  <si>
    <t>КВР</t>
  </si>
  <si>
    <t>КЦСР</t>
  </si>
  <si>
    <t>Информационное обеспечение туристской деятельности и продвижение туристского продукта района</t>
  </si>
  <si>
    <t>Муниципальная программа "Сохранение и развитие культуры и искусства Великоустюгского муниципального района" на 2015-2018 годы</t>
  </si>
  <si>
    <t>Повышение эффективности реализации молодёжной политики в муниципальных образованиях Великоустюгского района</t>
  </si>
  <si>
    <t>Информационное обеспечение деятельности по противодействию незаконному обороту наркотиков и зависимости от психоактивных веществ</t>
  </si>
  <si>
    <t>КУЛЬТУРА, КИНЕМАТОГРАФИЯ</t>
  </si>
  <si>
    <t>ФИЗИЧЕСКАЯ КУЛЬТУРА И СПОРТ</t>
  </si>
  <si>
    <t>МЕЖБЮДЖЕТНЫЕ ТРАНСФЕРТЫ ОБЩЕГО ХАРАКТЕРА БЮДЖЕТАМ СУБЪЕКТОВ РОССИЙСКОЙ ФЕДЕРАЦИИ И МУНИЦИПАЛЬНЫХ ОБРАЗОВАНИЙ</t>
  </si>
  <si>
    <t>Предупреждение беспризорности, безнадзорности, профилактика правонарушений несовершеннолетних</t>
  </si>
  <si>
    <t>Противодействие незаконному обороту наркотиков, снижение масштабов злоупотребления алкогольной продукцией, профилактика алкоголизма и наркомании</t>
  </si>
  <si>
    <t>Мероприятия по предупреждению и ликвидации последствий чрезвычайных ситуаций природного и техногенного характера</t>
  </si>
  <si>
    <t>Мероприятия по обеспечению безопасности образовательного процесса</t>
  </si>
  <si>
    <t>Взаимодействие органов местного самоуправления с предприятиями, организациями, учреждениями. Развитие системы подготовки персонала в организациях района, повышение их профессионального уровня</t>
  </si>
  <si>
    <t>Развитие кадрового потенциала в системе муниципального управления</t>
  </si>
  <si>
    <t>Профилактика незаконного оборота наркотиков, зависимости от психоактивных веществ, снижение масштабов злоупотребления алкогольной продукции</t>
  </si>
  <si>
    <t>Муниципальная  программа "Обеспечение законности, правопорядка и общественной безопасности в Великоустюгском муниципальном районе на 2015-2020 годы"</t>
  </si>
  <si>
    <t>Расходы на выплаты персоналу государственных (муниципальных) органов</t>
  </si>
  <si>
    <t>120</t>
  </si>
  <si>
    <t>240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</si>
  <si>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</si>
  <si>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</si>
  <si>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850</t>
  </si>
  <si>
    <t>Резервные средства</t>
  </si>
  <si>
    <t>870</t>
  </si>
  <si>
    <t>110</t>
  </si>
  <si>
    <t>Иные выплаты населению</t>
  </si>
  <si>
    <t>360</t>
  </si>
  <si>
    <t xml:space="preserve"> Субсидии бюджетным учреждениям</t>
  </si>
  <si>
    <t>610</t>
  </si>
  <si>
    <t>540</t>
  </si>
  <si>
    <t>Иные межбюджетные трансферты</t>
  </si>
  <si>
    <t xml:space="preserve">Бюджетные инвестиции </t>
  </si>
  <si>
    <t>410</t>
  </si>
  <si>
    <t>Социальные выплаты гражданам, кроме публичных нормативных социальных выплат</t>
  </si>
  <si>
    <t>320</t>
  </si>
  <si>
    <t>340</t>
  </si>
  <si>
    <t>Публичные нормативные социальные выплаты гражданам</t>
  </si>
  <si>
    <t>310</t>
  </si>
  <si>
    <t>Субсидии некоммерческим организациям (за исключением государственных (муниципальных) учреждений)</t>
  </si>
  <si>
    <t>630</t>
  </si>
  <si>
    <t>510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</si>
  <si>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</si>
  <si>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</si>
  <si>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620</t>
  </si>
  <si>
    <t>Субсидии автономным учреждениям</t>
  </si>
  <si>
    <t>Стипендии</t>
  </si>
  <si>
    <t>Субвенции на 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</si>
  <si>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350</t>
  </si>
  <si>
    <t>Премии, гранты</t>
  </si>
  <si>
    <t>Бюджетные инвестиции</t>
  </si>
  <si>
    <t>Межбюджетные трансферты на выполнение полномочий по развитию библиотечного дела</t>
  </si>
  <si>
    <t>Дорожная деятельность в отношении автомобильных дорог местного значения</t>
  </si>
  <si>
    <t>Формирование организационного и нормативно-правового обеспечения развития физической культуры и спорта</t>
  </si>
  <si>
    <t>Премии и гранты</t>
  </si>
  <si>
    <t>Межбюджетные трансферты на выполнение полномочий, предусмотенных жилищным законодательством в части согласования переустройства и перепланировки жилых помещений и (или) принятия решений о переводе жилых помещений в нежилые и нежилых помещений в жилые</t>
  </si>
  <si>
    <t>81 0 00 00000</t>
  </si>
  <si>
    <t>81 0 02 00000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</si>
  <si>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</si>
  <si>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90 0 00 00000</t>
  </si>
  <si>
    <t>90 0 06 00000</t>
  </si>
  <si>
    <t>Муниципальная программа "Управление муниципальными финансами Великоустюгского муниципального района на 2016-2020 годы"</t>
  </si>
  <si>
    <t>18 0 00 00000</t>
  </si>
  <si>
    <t>Обеспечение реализации муниципальной программы "Управление муниципальными финансами Великоустюгского муниципального района на 2016-2020 годы"</t>
  </si>
  <si>
    <t>18 0 03 00000</t>
  </si>
  <si>
    <t>Обеспечение деятельности финансового управления как исполнителя Программы</t>
  </si>
  <si>
    <t>18 0 03 00010</t>
  </si>
  <si>
    <t>18 0 03 72210</t>
  </si>
  <si>
    <t>67 0 00 00000</t>
  </si>
  <si>
    <t>67 0 00 05000</t>
  </si>
  <si>
    <t>08 0 00 00000</t>
  </si>
  <si>
    <t>08 0 01 00000</t>
  </si>
  <si>
    <t>08 0 01 00010</t>
  </si>
  <si>
    <t>08 0 01 00020</t>
  </si>
  <si>
    <t>08 0 02 00000</t>
  </si>
  <si>
    <t>08 0 02 00010</t>
  </si>
  <si>
    <t>08 0 03 00000</t>
  </si>
  <si>
    <t>08 0 03 00010</t>
  </si>
  <si>
    <t>16 0 00 00000</t>
  </si>
  <si>
    <t>16 0 00 00010</t>
  </si>
  <si>
    <t>16 0 00 00030</t>
  </si>
  <si>
    <t>90 0 09 00000</t>
  </si>
  <si>
    <t>90 0 09 03000</t>
  </si>
  <si>
    <t>10 0 00 00000</t>
  </si>
  <si>
    <t>10 0 00 00010</t>
  </si>
  <si>
    <t>10 0 00 00020</t>
  </si>
  <si>
    <t>10 0 00 00030</t>
  </si>
  <si>
    <t>99 0 00 00000</t>
  </si>
  <si>
    <t>Поддержание устойчивого исполнения местных бюджетов и повышение качества управления муниципальными финансами на 2016-2020 годы</t>
  </si>
  <si>
    <t>18 0 01 00000</t>
  </si>
  <si>
    <t>Выравнивание бюджетной обеспеченности муниципальных образований района</t>
  </si>
  <si>
    <t>18 0 01 00010</t>
  </si>
  <si>
    <t>18 0 01 72220</t>
  </si>
  <si>
    <t>18 0 01 00020</t>
  </si>
  <si>
    <t>06 0 00 00000</t>
  </si>
  <si>
    <t>Субвенции на 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</si>
  <si>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82 0 00 00000</t>
  </si>
  <si>
    <t>82 0 00 99020</t>
  </si>
  <si>
    <t xml:space="preserve"> 01 0 00 00000 </t>
  </si>
  <si>
    <t>01 0 01 00000</t>
  </si>
  <si>
    <t>01 0 01 00010</t>
  </si>
  <si>
    <t>01 0 01 00020</t>
  </si>
  <si>
    <t>01 0 01 00030</t>
  </si>
  <si>
    <t>01 0 01 00040</t>
  </si>
  <si>
    <t>01 0 01 00050</t>
  </si>
  <si>
    <t>01 0 01 72010</t>
  </si>
  <si>
    <t>01 0 01 72020</t>
  </si>
  <si>
    <t>Субвенции на обеспечение дошкольного образования и общеобразовательного процесса в муниципальных образовательных организациях области</t>
  </si>
  <si>
    <t xml:space="preserve">Субвенции на 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</si>
  <si>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01 0 00 00000</t>
  </si>
  <si>
    <t>01 0 02 00000</t>
  </si>
  <si>
    <t>01 0 02 00010</t>
  </si>
  <si>
    <t>01 0 02 00020</t>
  </si>
  <si>
    <t>01 0 02 00030</t>
  </si>
  <si>
    <t>01 0 02 00040</t>
  </si>
  <si>
    <t>01 0 02 00050</t>
  </si>
  <si>
    <t>01 0 02 00060</t>
  </si>
  <si>
    <t>01 0 02 72010</t>
  </si>
  <si>
    <t>01 0 02 72020</t>
  </si>
  <si>
    <t>91 0 00 00000</t>
  </si>
  <si>
    <t>91 1 00 00000</t>
  </si>
  <si>
    <t>91 1 13 00000</t>
  </si>
  <si>
    <t>91 1 13 72020</t>
  </si>
  <si>
    <t>Государственная программа "Развитие образования Вологодской области на 2013-2020 годы"</t>
  </si>
  <si>
    <t>01 0 02 00070</t>
  </si>
  <si>
    <t>91 2 00 00000</t>
  </si>
  <si>
    <t>91 2 09 00000</t>
  </si>
  <si>
    <t>91 2 09 72020</t>
  </si>
  <si>
    <t>Основное мероприятие "Создание эффективной системы  кадрового обеспечения региональной системы профессионального образования"</t>
  </si>
  <si>
    <t xml:space="preserve">Субвенции на осуществление отдельных государственных полномочий,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</si>
  <si>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01 0 03 00000</t>
  </si>
  <si>
    <t>01 0 03 00020</t>
  </si>
  <si>
    <t>01 0 03 00030</t>
  </si>
  <si>
    <t>01 0 03 00040</t>
  </si>
  <si>
    <t>07 0 00 00000</t>
  </si>
  <si>
    <t>07 0 01 00000</t>
  </si>
  <si>
    <t>07 0 01 71060</t>
  </si>
  <si>
    <t>07 0 01 00050</t>
  </si>
  <si>
    <t>07 0 01 00020</t>
  </si>
  <si>
    <t>07 0 01 00040</t>
  </si>
  <si>
    <t>07 0 02 00000</t>
  </si>
  <si>
    <t>07 0 02 00010</t>
  </si>
  <si>
    <t>07 0 01 00010</t>
  </si>
  <si>
    <t>07 0 03 00000</t>
  </si>
  <si>
    <t>07 0 03 00010</t>
  </si>
  <si>
    <t>07 0 03 00020</t>
  </si>
  <si>
    <t>90 0 01 00000</t>
  </si>
  <si>
    <t>90 0 01 01000</t>
  </si>
  <si>
    <t>90 0 06 01000</t>
  </si>
  <si>
    <t>90 0 02 00000</t>
  </si>
  <si>
    <t>90 0 02 01000</t>
  </si>
  <si>
    <t>90 0 01 02000</t>
  </si>
  <si>
    <t>90  0 01 02000</t>
  </si>
  <si>
    <t>04 0 00 00000</t>
  </si>
  <si>
    <t>04 0 00 00010</t>
  </si>
  <si>
    <t>15 0 00 00000</t>
  </si>
  <si>
    <t>15 0 01 S3230</t>
  </si>
  <si>
    <t>15 0 01 73230</t>
  </si>
  <si>
    <t>17 0 00 00000</t>
  </si>
  <si>
    <t>17 0 03 L0182</t>
  </si>
  <si>
    <t>17 0 03 00000</t>
  </si>
  <si>
    <t xml:space="preserve">Мероприятия по обеспечению объектами инженерной инфраструктуры на территории сельских поселений муниципального района </t>
  </si>
  <si>
    <t>15 0 01 00000</t>
  </si>
  <si>
    <t>98  0 00 00000</t>
  </si>
  <si>
    <t>Государственная программа "Охрана окружающей среды, воспроизводство и рациональное использование природных ресурсов на 2013 - 2020 годы"</t>
  </si>
  <si>
    <t>Основное мероприятие "Осуществление отдельных государственных полномочий по отлову и содержанию безнадзорных животных на территории области"</t>
  </si>
  <si>
    <t>98 2 00 00000</t>
  </si>
  <si>
    <t>98 2 04 00000</t>
  </si>
  <si>
    <t>98 2 04 72230</t>
  </si>
  <si>
    <t>Субвенции на 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</si>
  <si>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 xml:space="preserve">Мероприятия по обеспечению объектами социальной инфраструктуры на территории сельских поселений муниципального района </t>
  </si>
  <si>
    <t xml:space="preserve">Строительство фельшерско-акушерских пунктов и офисов врачей общей практики </t>
  </si>
  <si>
    <t>17 0 02 00000</t>
  </si>
  <si>
    <t>17 0 02 L0182</t>
  </si>
  <si>
    <t xml:space="preserve">17 0 01 00000 </t>
  </si>
  <si>
    <t>Мероприятия по обеспечению жильём граждан, проживающих в сельских поселениях муниципального района, в том числе молодых семей и молодых специалистов</t>
  </si>
  <si>
    <t>Строительство (приобретение) жилья для граждан, проживающих в сельских поселениях  муниципального района</t>
  </si>
  <si>
    <t xml:space="preserve">17 0 01 L0181 </t>
  </si>
  <si>
    <t>17 0 01 L0181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</si>
  <si>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</si>
  <si>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15 0  01 71350</t>
  </si>
  <si>
    <t>15 0 01 71350</t>
  </si>
  <si>
    <t>Создание новых объектов показа и новых туристских маршрутов</t>
  </si>
  <si>
    <t>04 0 00 00020</t>
  </si>
  <si>
    <t>04 0 00 00040</t>
  </si>
  <si>
    <t>09 0 00 00000</t>
  </si>
  <si>
    <t>09 0 01 00000</t>
  </si>
  <si>
    <t>09 0 01 L0200</t>
  </si>
  <si>
    <t>Субсидии на обеспечение жильем молодых семей</t>
  </si>
  <si>
    <t>02 0 00 00000</t>
  </si>
  <si>
    <t>02 0 03 00020</t>
  </si>
  <si>
    <t>02 0 03 00030</t>
  </si>
  <si>
    <t>02 0 03 00050</t>
  </si>
  <si>
    <t>90 0 06 02060</t>
  </si>
  <si>
    <t>Муниципальная  программа "Создание условий для улучшения кадровой ситуации в бюджетных учреждениях здравоохранения Великоустюгского мнуиципального района на 2016-2020  годы"</t>
  </si>
  <si>
    <t>Выплаты стипендии и оплата прохождения подготовки по второй специальности</t>
  </si>
  <si>
    <t xml:space="preserve">Единовременные выплаты </t>
  </si>
  <si>
    <t>Обеспечение жильём</t>
  </si>
  <si>
    <t>90 0  06 00000</t>
  </si>
  <si>
    <t>90 0 06 01050</t>
  </si>
  <si>
    <t>Межбюджетные трансферты на приобретение объектов коммунального комплекса в муниципальную собственность</t>
  </si>
  <si>
    <t>15 0 01 00020</t>
  </si>
  <si>
    <t>90 0 06 01060</t>
  </si>
  <si>
    <t>Межбюджетные трансферты на выполнение полномочий по организации в границах поселений электро-, тепло- , газо-, и водоснабжения населения, водоотведения, снабжения населения топливом</t>
  </si>
  <si>
    <t>90 0 03 00000</t>
  </si>
  <si>
    <t>90 0 03 0100</t>
  </si>
  <si>
    <t>90 0 03 01000</t>
  </si>
  <si>
    <t>90 0 09 03010</t>
  </si>
  <si>
    <t>13 0 00 00000</t>
  </si>
  <si>
    <t>13 0 01 00000</t>
  </si>
  <si>
    <t>13 0 03 00000</t>
  </si>
  <si>
    <t>90 0 09 03020</t>
  </si>
  <si>
    <t>03 0 00 00010</t>
  </si>
  <si>
    <t>02 0 02 00040</t>
  </si>
  <si>
    <t>02 0 02 00000</t>
  </si>
  <si>
    <t>82 0 00 99030</t>
  </si>
  <si>
    <t>06 0 01 72190</t>
  </si>
  <si>
    <t>06 0 01 00000</t>
  </si>
  <si>
    <t>06 0 02 72190</t>
  </si>
  <si>
    <t>06 0 02 00000</t>
  </si>
  <si>
    <t>07 0 01 S1060</t>
  </si>
  <si>
    <t>02 0 01 00000</t>
  </si>
  <si>
    <t>02 0 01 00010</t>
  </si>
  <si>
    <t>02 0 01 00020</t>
  </si>
  <si>
    <t>02 0 01 00050</t>
  </si>
  <si>
    <t>15 0 01 00010</t>
  </si>
  <si>
    <t>Муниципальная программа "Обеспечение жильем молодых семей Великоустюгского муниципального района" на 2015-2020 год"</t>
  </si>
  <si>
    <t>Государственная программа "Обеспечение населения Вологодской области доступным жильем и формирование комфортной среды проживания на 2014-2020 годы"</t>
  </si>
  <si>
    <t>Муниципальная  программа  "Развитие  сети автомобильных  дорог общего пользования местного значения Великоустюгского муниципального района и поселений на 2016-2018 годы</t>
  </si>
  <si>
    <t>Резерв материальных ресурсов для ликвидации последствий чрезвычайных ситуаций природного и техногенного характера</t>
  </si>
  <si>
    <t>Мероприятия по предупреждению и ликвидации последствий чрезвычайных ситуаций природного и техногенного характера, создание резерва материальных ресурсов</t>
  </si>
  <si>
    <t>Субвенции на 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услуг"</t>
  </si>
  <si>
    <t>Муниципальная  программа "Развитие физической культуры и спорта в Великоустюгском муниципальном районе на 2016-2018 годы"</t>
  </si>
  <si>
    <t>03 0 00 00000</t>
  </si>
  <si>
    <t>03 0 00 00030</t>
  </si>
  <si>
    <t>03 0 00 00040</t>
  </si>
  <si>
    <t>03 0 00 00050</t>
  </si>
  <si>
    <t>12 0 00 00000</t>
  </si>
  <si>
    <t>12 0 00 00060</t>
  </si>
  <si>
    <t>12 0 00 00050</t>
  </si>
  <si>
    <t>12 0 00 00010</t>
  </si>
  <si>
    <t>12 0 00 00040</t>
  </si>
  <si>
    <t>Комплектование библиотечных фондов, в том числе подписка на периодические издания</t>
  </si>
  <si>
    <t>Обеспечение деятельности подведомственного учреждения</t>
  </si>
  <si>
    <t>Финансовое обеспечение муниципальных заданий, культурных мероприятий</t>
  </si>
  <si>
    <t>Финансовое обеспечение муниципальных заданий</t>
  </si>
  <si>
    <t>90 0 06 02000</t>
  </si>
  <si>
    <t>90 0 06 02030</t>
  </si>
  <si>
    <t>90 0 06 02080</t>
  </si>
  <si>
    <t>97 0 00 00000</t>
  </si>
  <si>
    <t>97 2 00 00000</t>
  </si>
  <si>
    <t>97 2 02 71300</t>
  </si>
  <si>
    <t>Государственная программа "Развитие транспортной системы Вологодской области на 2014-2020 годы"</t>
  </si>
  <si>
    <t>Подпрограмма "Транспортное обслуживание населения"</t>
  </si>
  <si>
    <t>Субсидии на обеспечение транспортного обслуживания населения внутренним водным транспортом</t>
  </si>
  <si>
    <t>02 0 03 00000</t>
  </si>
  <si>
    <t xml:space="preserve">Муниципальная программа  «Устойчивое развитие сельских территорий Великоустюгского муниципального района на 2014-2017 годы и на период до 2020 года» </t>
  </si>
  <si>
    <t>Субсидии бюджетным  учреждениям</t>
  </si>
  <si>
    <t>08 0 03 72250</t>
  </si>
  <si>
    <t>08 0 04 00000</t>
  </si>
  <si>
    <t>08 0 04 00010</t>
  </si>
  <si>
    <t>08 0 04 00020</t>
  </si>
  <si>
    <t>Обеспечение реализации муниципальной программы</t>
  </si>
  <si>
    <t>Хозяйственное обслуживание аппарата управления</t>
  </si>
  <si>
    <t>Обеспечение деятельности аппарата управления администрации района</t>
  </si>
  <si>
    <t>08 0 04 72060</t>
  </si>
  <si>
    <t>08 0 04 72140</t>
  </si>
  <si>
    <t>08 0 04 72180</t>
  </si>
  <si>
    <t>08 0 04 72200</t>
  </si>
  <si>
    <t>Муниципальная программа " Основные направления кадровой политики в Великоустюгском муниципальном районе на 2017-2019 годы"</t>
  </si>
  <si>
    <t>Муниципальная программа "Основные направления кадровой политики в Великоустюгском муниципальном районе на 2017-2019 годы"</t>
  </si>
  <si>
    <t>Муниципальная программа "Совершенствование муниципального управления в Великоустюгском муниципальном районе в 2017-2019 годах"</t>
  </si>
  <si>
    <t>Совершенствование системы и правовое регулирование служебной деятельности работников</t>
  </si>
  <si>
    <t>Совершенствование организационных механизмов профессиональной служебной деятельности работников</t>
  </si>
  <si>
    <t>Обеспечение гарантий для служащих</t>
  </si>
  <si>
    <t xml:space="preserve">Развитие системы подготовки кадров </t>
  </si>
  <si>
    <t>Повышение доступности муниципальных услуг</t>
  </si>
  <si>
    <t>Совершенствование предоставления муниципальных услуг</t>
  </si>
  <si>
    <t>90 0 05 00000</t>
  </si>
  <si>
    <t>90 0 05 01000</t>
  </si>
  <si>
    <t>Обеспечение публичных нормативных обязательств Великоустюгского муниципального района</t>
  </si>
  <si>
    <t>16 0 00 00020</t>
  </si>
  <si>
    <t>Развитие системы профориентационной работы с молодёжью</t>
  </si>
  <si>
    <t>02 0 01 00030</t>
  </si>
  <si>
    <t>Информационно-просветительские мероприятия, в том числе повышение квалификации кадрового состава</t>
  </si>
  <si>
    <t>Информационное обеспечение развития физической культуры</t>
  </si>
  <si>
    <t>12 0 00 00020</t>
  </si>
  <si>
    <t>12 0 00 00030</t>
  </si>
  <si>
    <t>Организация и кадровое оюеспечение</t>
  </si>
  <si>
    <t>Социальные выплаты гражданам,кроме пкбличных нормативных социальных выплат</t>
  </si>
  <si>
    <t>12 0 00 00070</t>
  </si>
  <si>
    <t>Материально-техническое обеспечение физического воспитания и развития физической культуры и спорта</t>
  </si>
  <si>
    <t>97 2 02 00000</t>
  </si>
  <si>
    <t>Основное мероприятие "Создание безопасных условий при перевозке пассажиров водным транспортом"</t>
  </si>
  <si>
    <t>96 0 00 00000</t>
  </si>
  <si>
    <t>96 1 00 00000</t>
  </si>
  <si>
    <t>96 1 08 00000</t>
  </si>
  <si>
    <t>96 1 08 71400</t>
  </si>
  <si>
    <t>Государственная программа "Развитие агропромышленного комплекса и потребительского рынка Вологодской области на 2013-2020 годы"</t>
  </si>
  <si>
    <t>Подпрограмма  "Развитие подотрасли растениеводства Вологодской области на 2013-2020 годы"</t>
  </si>
  <si>
    <t>Основное мероприятие "Предотвращение распространения сорного растения борщевик Сосновского"</t>
  </si>
  <si>
    <t>99 1 00 00000</t>
  </si>
  <si>
    <t>Подпрограмма "Стимулирование развития жилищного строительства"</t>
  </si>
  <si>
    <t>99 1 03 00000</t>
  </si>
  <si>
    <t>Основное мероприятие "Оказание государственной поддержки отдельным категориям граждан на приобретение жилья в соответствии с федеральным и (или) областным законодательством"</t>
  </si>
  <si>
    <t>99 1 03 51350</t>
  </si>
  <si>
    <t>Дорожная деятельность в отношении автомобильных дорог общего пользования  местного значения</t>
  </si>
  <si>
    <t>Капитальный ремонт, ремонт и содержание автомобильных дорог  общего пользования местного значения</t>
  </si>
  <si>
    <t>Межбюджетные трансферты, передаваемые в бюджеты  городских (сельских) поселений за счет средств дорожного фонда района</t>
  </si>
  <si>
    <t>Капитальный ремонт, ремонт и содержание  автомобильных дорог общего пользования местного значения за счет бюджетных ассигнований Дорожного фонда Вологодской области</t>
  </si>
  <si>
    <t>Обеспечение софинансирования мероприятий по строительству, реконструкции объектов социальной и коммунальной инфраструктуры</t>
  </si>
  <si>
    <t>Строительство, реконструкция объектов социальной и коммунальной инфраструктур муниципальной собственности в рамках подпрограммы "Бюджетные инвестиции в развитие социальной и коммунальной инфраструктур" 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</si>
  <si>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>Муниципальная программа «Развитие малого и среднего предпринимательства в Великоустюгском муниципальном районе на 2016-2018 годы»</t>
  </si>
  <si>
    <t>19 0 00 00000</t>
  </si>
  <si>
    <t>Оказание имущественной и финансовой поддержки субъектам малого и среднего предпринимательства</t>
  </si>
  <si>
    <t>Предоставление субсидий на возмещение убытков по перевозке пассажиров автомобильным транспортом по социально-значимым маршрутам</t>
  </si>
  <si>
    <t>19 0 02 00000</t>
  </si>
  <si>
    <t>19 0 02 00010</t>
  </si>
  <si>
    <t>Предоставление субсидий на возмещение убытков по перевозке пассажиров речным транспортом на внутрирайонных речных маршрутах</t>
  </si>
  <si>
    <t>19 0 02 00020</t>
  </si>
  <si>
    <t>90 0 02 S1300</t>
  </si>
  <si>
    <t>Мероприятия по обеспечению транспортного обслуживания населения внутренним водным транспортом</t>
  </si>
  <si>
    <t>90 9 00 02000</t>
  </si>
  <si>
    <t>90 9 00 00000</t>
  </si>
  <si>
    <t>90 0 01 03000</t>
  </si>
  <si>
    <t>90  0 01 03000</t>
  </si>
  <si>
    <t>Капитальный ремонт муниципального жилищного фонда, расположенного на территории сельских поселений</t>
  </si>
  <si>
    <t>96 1 08 S1400</t>
  </si>
  <si>
    <t>Обеспечение софинансирования по проведению мероприятий по предотвращению распространения сорного растения борщевик Сосновского</t>
  </si>
  <si>
    <t>90 0 06 02090</t>
  </si>
  <si>
    <t>Межбюджетные трансферты на выполнение полномочий по осуществлению внутреннего муниципального финансового контроля</t>
  </si>
  <si>
    <t>90 0 06 02100</t>
  </si>
  <si>
    <t>Межбюджетные трансферты на выполнение полномочий по организации и осуществлению мероприятий по защите населения и территории от чрезвычайных ситуаций природного и техногенного характера, гражданской обороне</t>
  </si>
  <si>
    <t>Нераспределенные непрограммные расходы</t>
  </si>
  <si>
    <t>Нераспределенные непрограммные расходы в сфере образования</t>
  </si>
  <si>
    <t>90 0 99 00010</t>
  </si>
  <si>
    <t>90 0 99 00000</t>
  </si>
  <si>
    <t>90 0 99 00011</t>
  </si>
  <si>
    <t>Нераспределенные непрограммные расходы в сфере культуры, кинематографии</t>
  </si>
  <si>
    <t>Нераспределенные непрограммные расходы в сфере молодежной политики</t>
  </si>
  <si>
    <t>90 0 99 00012</t>
  </si>
  <si>
    <t>90 0 99 00013</t>
  </si>
  <si>
    <t>Нераспределенные непрограммные расходы в сфере туризма</t>
  </si>
  <si>
    <t>Нераспределенные непрограммные расходы в сфере архивного дела</t>
  </si>
  <si>
    <t>90 0 99 00014</t>
  </si>
  <si>
    <t>90 0 99 00015</t>
  </si>
  <si>
    <t>Нераспределенные непрограммные расходы в сфере  физической культуры и спорта</t>
  </si>
  <si>
    <t>81 0 02 03000</t>
  </si>
  <si>
    <t>81 0 02 04000</t>
  </si>
  <si>
    <t>81 0 02 05000</t>
  </si>
  <si>
    <t>81 0 02 06000</t>
  </si>
  <si>
    <t>Подготовка и участие сборных команд района (детских и взрослых) в чемпионатах и первенствах Вологодской области, иных соревнованиях областного, межрегионального и российского уровней</t>
  </si>
  <si>
    <t>Выплаты почётным гражданам Великоустюгского района в соответствии с Положением Великоустюгской Думы</t>
  </si>
  <si>
    <t>УСЛОВНО УТВЕРЖДЕННЫЕ</t>
  </si>
  <si>
    <t>Строительство распределительных сетей газопровода, сетей водоснабжения</t>
  </si>
  <si>
    <t>Нераспределенные непрограммные расходы в сфере транспорта</t>
  </si>
  <si>
    <t xml:space="preserve">Нераспределенные непрограммные расходы </t>
  </si>
  <si>
    <t>90 0 99 00016</t>
  </si>
  <si>
    <t>Нераспределенные непрограммные расходы в сфере дорожного хозяйства</t>
  </si>
  <si>
    <t>Расходы на проведение мероприятий по предотвращению распространения сорного растения борщевик Сосновского</t>
  </si>
  <si>
    <t>90 0 99 73230</t>
  </si>
  <si>
    <t>Основное мероприятие "Обеспечение предоставления органами местного самоуправления мер социальной поддержки отдельным категориям граждан в целях реализации права на образование "</t>
  </si>
  <si>
    <t>Основное мероприятие "Обеспечение предоставления органами местного самоуправления мер социальной поддержки отдельным категориям граждан в целях реализации права на образование"</t>
  </si>
  <si>
    <t>Подпрограмма "Развитие общего и дополнительного образования детей"</t>
  </si>
  <si>
    <t>Расходы на выплаты персоналу казённых учреждений</t>
  </si>
  <si>
    <t>06 0 02 00010</t>
  </si>
  <si>
    <t>Содержание казённого учреждения</t>
  </si>
  <si>
    <t xml:space="preserve">Молодежная политика </t>
  </si>
  <si>
    <t>Общее и дополнительное образование</t>
  </si>
  <si>
    <t>Дополнительное образование детей</t>
  </si>
  <si>
    <t>90 0 99 00017</t>
  </si>
  <si>
    <t>Субсидии на осуществление дорожной деятельности в отношении автомобильных дорог общего пользования местного значения</t>
  </si>
  <si>
    <t>Основное мероприятие "Содействие органам местного самоуправления в осуществлении дорожной деятельности в отношении дорог общего пользования местного значения"</t>
  </si>
  <si>
    <t>Государственная программа "Развитие транспортной системы Вологодской области на 2014 - 2020 годы"</t>
  </si>
  <si>
    <t>Подпрограмма  "Развитие сети автомобильных дорог общего пользования"</t>
  </si>
  <si>
    <t>97 1 00 00000</t>
  </si>
  <si>
    <t>97 1 06 00000</t>
  </si>
  <si>
    <t>97 1 06 71350</t>
  </si>
  <si>
    <t>2018 год</t>
  </si>
  <si>
    <t>2019 год</t>
  </si>
  <si>
    <t xml:space="preserve">                                                                                               Приложение 21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Великоустюгской Думы                                                                                                                                                от 09.12.2016  № 92                                                                                                                                                                                               "О районном бюджете на 2017 год                                                                                                                           и плановый период 2018 и 2019 годов"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</si>
  <si>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Приложение 12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Великоустюгской Думы                                                                                                                                            от 26.12.2016 № 98                                                                                                                                                                                                  "О внесении изменений в решение                                                                                                                                                    Великоустюгской Думы от 09.12.2016 № 92                                                                                                         "О районном бюджете на 2017 год                                                                                                                                и плановый период 2018 и 2019 годов"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</si>
</sst>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0.0%"/>
    <numFmt numFmtId="177" formatCode="_-* #,##0.000&quot;р.&quot;_-;\-* #,##0.000&quot;р.&quot;_-;_-* &quot;-&quot;??&quot;р.&quot;_-;_-@_-"/>
    <numFmt numFmtId="178" formatCode="_-* #,##0.0&quot;р.&quot;_-;\-* #,##0.0&quot;р.&quot;_-;_-* &quot;-&quot;??&quot;р.&quot;_-;_-@_-"/>
    <numFmt numFmtId="179" formatCode="_-* #,##0&quot;р.&quot;_-;\-* #,##0&quot;р.&quot;_-;_-* &quot;-&quot;??&quot;р.&quot;_-;_-@_-"/>
    <numFmt numFmtId="180" formatCode="0.0"/>
    <numFmt numFmtId="181" formatCode="0.000"/>
    <numFmt numFmtId="182" formatCode="0.0000"/>
    <numFmt numFmtId="183" formatCode="0.0_)"/>
    <numFmt numFmtId="184" formatCode="0.00_)"/>
    <numFmt numFmtId="185" formatCode="0_)"/>
    <numFmt numFmtId="186" formatCode="0.00000"/>
    <numFmt numFmtId="187" formatCode="#,##0.00&quot;р.&quot;"/>
    <numFmt numFmtId="188" formatCode="#,##0.0"/>
    <numFmt numFmtId="189" formatCode="000000"/>
    <numFmt numFmtId="190" formatCode="[$-FC19]d\ mmmm\ yyyy\ &quot;г.&quot;"/>
    <numFmt numFmtId="191" formatCode="[$-419]d\ mmm;@"/>
    <numFmt numFmtId="192" formatCode="000"/>
    <numFmt numFmtId="193" formatCode="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_ ;\-#,##0.00\ "/>
    <numFmt numFmtId="199" formatCode="_-* #,##0.0_р_._-;\-* #,##0.0_р_._-;_-* &quot;-&quot;?_р_._-;_-@_-"/>
    <numFmt numFmtId="200" formatCode="_-* #,##0.0&quot;р.&quot;_-;\-* #,##0.0&quot;р.&quot;_-;_-* &quot;-&quot;?&quot;р.&quot;_-;_-@_-"/>
    <numFmt numFmtId="201" formatCode="#,##0.0_р_.;\-#,##0.0_р_."/>
    <numFmt numFmtId="202" formatCode="0000"/>
    <numFmt numFmtId="203" formatCode="0000.0"/>
    <numFmt numFmtId="204" formatCode="#,##0.0_р_."/>
    <numFmt numFmtId="205" formatCode="#,##0.0&quot;р.&quot;"/>
  </numFmts>
  <fonts count="74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53"/>
      <name val="Times New Roman"/>
      <family val="1"/>
    </font>
    <font>
      <sz val="12"/>
      <color indexed="30"/>
      <name val="Times New Roman"/>
      <family val="1"/>
    </font>
    <font>
      <sz val="12"/>
      <color indexed="17"/>
      <name val="Times New Roman"/>
      <family val="1"/>
    </font>
    <font>
      <sz val="12"/>
      <color indexed="62"/>
      <name val="Times New Roman"/>
      <family val="1"/>
    </font>
    <font>
      <b/>
      <sz val="12"/>
      <color indexed="17"/>
      <name val="Times New Roman"/>
      <family val="1"/>
    </font>
    <font>
      <i/>
      <sz val="12"/>
      <color indexed="30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53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C00000"/>
      <name val="Times New Roman"/>
      <family val="1"/>
    </font>
    <font>
      <sz val="12"/>
      <color theme="9" tint="-0.24997000396251678"/>
      <name val="Times New Roman"/>
      <family val="1"/>
    </font>
    <font>
      <sz val="12"/>
      <color rgb="FF0070C0"/>
      <name val="Times New Roman"/>
      <family val="1"/>
    </font>
    <font>
      <sz val="12"/>
      <color rgb="FF00B050"/>
      <name val="Times New Roman"/>
      <family val="1"/>
    </font>
    <font>
      <sz val="12"/>
      <color rgb="FF7030A0"/>
      <name val="Times New Roman"/>
      <family val="1"/>
    </font>
    <font>
      <b/>
      <sz val="12"/>
      <color rgb="FF00B05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0070C0"/>
      <name val="Times New Roman"/>
      <family val="1"/>
    </font>
    <font>
      <i/>
      <sz val="12"/>
      <color rgb="FFC00000"/>
      <name val="Times New Roman"/>
      <family val="1"/>
    </font>
    <font>
      <i/>
      <sz val="12"/>
      <color rgb="FF7030A0"/>
      <name val="Times New Roman"/>
      <family val="1"/>
    </font>
    <font>
      <b/>
      <sz val="12"/>
      <color rgb="FF7030A0"/>
      <name val="Times New Roman"/>
      <family val="1"/>
    </font>
    <font>
      <b/>
      <sz val="12"/>
      <color theme="9" tint="-0.24997000396251678"/>
      <name val="Times New Roman"/>
      <family val="1"/>
    </font>
    <font>
      <b/>
      <sz val="12"/>
      <color rgb="FF0070C0"/>
      <name val="Times New Roman"/>
      <family val="1"/>
    </font>
    <font>
      <b/>
      <sz val="12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6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  <xf numFmtId="0" fontId="1" fillId="0" borderId="0">
      <alignment/>
      <protection locked="0"/>
    </xf>
  </cellStyleXfs>
  <cellXfs count="14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63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7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61" applyNumberFormat="1" applyFont="1" applyFill="1" applyBorder="1" applyAlignment="1" applyProtection="1">
      <alignment horizontal="right"/>
      <protection hidden="1"/>
    </xf>
    <xf numFmtId="49" fontId="10" fillId="0" borderId="11" xfId="0" applyNumberFormat="1" applyFont="1" applyFill="1" applyBorder="1" applyAlignment="1">
      <alignment horizontal="center"/>
    </xf>
    <xf numFmtId="49" fontId="10" fillId="0" borderId="11" xfId="40" applyNumberFormat="1" applyFont="1" applyFill="1" applyBorder="1" applyAlignment="1">
      <alignment horizontal="center"/>
      <protection/>
    </xf>
    <xf numFmtId="49" fontId="11" fillId="0" borderId="12" xfId="0" applyNumberFormat="1" applyFont="1" applyFill="1" applyBorder="1" applyAlignment="1">
      <alignment/>
    </xf>
    <xf numFmtId="49" fontId="11" fillId="0" borderId="12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49" fontId="10" fillId="0" borderId="13" xfId="40" applyNumberFormat="1" applyFont="1" applyFill="1" applyBorder="1" applyAlignment="1">
      <alignment horizontal="center"/>
      <protection/>
    </xf>
    <xf numFmtId="49" fontId="10" fillId="0" borderId="14" xfId="40" applyNumberFormat="1" applyFont="1" applyFill="1" applyBorder="1" applyAlignment="1">
      <alignment horizontal="center"/>
      <protection/>
    </xf>
    <xf numFmtId="49" fontId="11" fillId="0" borderId="15" xfId="0" applyNumberFormat="1" applyFont="1" applyFill="1" applyBorder="1" applyAlignment="1">
      <alignment/>
    </xf>
    <xf numFmtId="49" fontId="11" fillId="0" borderId="16" xfId="0" applyNumberFormat="1" applyFont="1" applyFill="1" applyBorder="1" applyAlignment="1">
      <alignment horizontal="center"/>
    </xf>
    <xf numFmtId="0" fontId="64" fillId="0" borderId="0" xfId="0" applyFont="1" applyFill="1" applyBorder="1" applyAlignment="1">
      <alignment/>
    </xf>
    <xf numFmtId="0" fontId="69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2" fontId="63" fillId="0" borderId="0" xfId="0" applyNumberFormat="1" applyFont="1" applyFill="1" applyAlignment="1">
      <alignment horizontal="right"/>
    </xf>
    <xf numFmtId="2" fontId="10" fillId="0" borderId="13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/>
    </xf>
    <xf numFmtId="2" fontId="62" fillId="0" borderId="0" xfId="0" applyNumberFormat="1" applyFont="1" applyFill="1" applyAlignment="1">
      <alignment horizontal="right"/>
    </xf>
    <xf numFmtId="2" fontId="60" fillId="0" borderId="0" xfId="0" applyNumberFormat="1" applyFont="1" applyFill="1" applyAlignment="1">
      <alignment horizontal="right"/>
    </xf>
    <xf numFmtId="2" fontId="64" fillId="0" borderId="0" xfId="0" applyNumberFormat="1" applyFont="1" applyFill="1" applyAlignment="1">
      <alignment horizontal="right"/>
    </xf>
    <xf numFmtId="0" fontId="10" fillId="0" borderId="11" xfId="0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3" fillId="0" borderId="0" xfId="0" applyFont="1" applyFill="1" applyAlignment="1">
      <alignment/>
    </xf>
    <xf numFmtId="49" fontId="10" fillId="0" borderId="13" xfId="0" applyNumberFormat="1" applyFont="1" applyFill="1" applyBorder="1" applyAlignment="1">
      <alignment horizontal="center" wrapText="1"/>
    </xf>
    <xf numFmtId="188" fontId="13" fillId="0" borderId="11" xfId="0" applyNumberFormat="1" applyFont="1" applyFill="1" applyBorder="1" applyAlignment="1">
      <alignment/>
    </xf>
    <xf numFmtId="0" fontId="10" fillId="0" borderId="17" xfId="61" applyNumberFormat="1" applyFont="1" applyFill="1" applyBorder="1" applyAlignment="1" applyProtection="1">
      <alignment horizontal="left" vertical="top" wrapText="1"/>
      <protection hidden="1"/>
    </xf>
    <xf numFmtId="49" fontId="10" fillId="0" borderId="17" xfId="0" applyNumberFormat="1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wrapText="1"/>
    </xf>
    <xf numFmtId="0" fontId="10" fillId="0" borderId="17" xfId="0" applyFont="1" applyFill="1" applyBorder="1" applyAlignment="1">
      <alignment vertical="top" wrapText="1"/>
    </xf>
    <xf numFmtId="0" fontId="8" fillId="0" borderId="0" xfId="0" applyFont="1" applyFill="1" applyAlignment="1">
      <alignment horizontal="right" vertical="top" wrapText="1"/>
    </xf>
    <xf numFmtId="49" fontId="11" fillId="0" borderId="11" xfId="0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right"/>
    </xf>
    <xf numFmtId="188" fontId="13" fillId="0" borderId="14" xfId="40" applyNumberFormat="1" applyFont="1" applyFill="1" applyBorder="1">
      <alignment/>
      <protection/>
    </xf>
    <xf numFmtId="0" fontId="13" fillId="0" borderId="14" xfId="0" applyNumberFormat="1" applyFont="1" applyFill="1" applyBorder="1" applyAlignment="1">
      <alignment horizontal="right"/>
    </xf>
    <xf numFmtId="188" fontId="13" fillId="0" borderId="14" xfId="0" applyNumberFormat="1" applyFont="1" applyFill="1" applyBorder="1" applyAlignment="1">
      <alignment horizontal="right"/>
    </xf>
    <xf numFmtId="188" fontId="13" fillId="0" borderId="14" xfId="40" applyNumberFormat="1" applyFont="1" applyFill="1" applyBorder="1" applyAlignment="1">
      <alignment/>
      <protection/>
    </xf>
    <xf numFmtId="188" fontId="13" fillId="0" borderId="14" xfId="40" applyNumberFormat="1" applyFont="1" applyFill="1" applyBorder="1" applyAlignment="1">
      <alignment horizontal="right"/>
      <protection/>
    </xf>
    <xf numFmtId="188" fontId="13" fillId="0" borderId="14" xfId="0" applyNumberFormat="1" applyFont="1" applyFill="1" applyBorder="1" applyAlignment="1">
      <alignment/>
    </xf>
    <xf numFmtId="188" fontId="12" fillId="0" borderId="14" xfId="0" applyNumberFormat="1" applyFont="1" applyFill="1" applyBorder="1" applyAlignment="1">
      <alignment horizontal="right"/>
    </xf>
    <xf numFmtId="188" fontId="13" fillId="0" borderId="14" xfId="7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center"/>
    </xf>
    <xf numFmtId="49" fontId="11" fillId="0" borderId="11" xfId="40" applyNumberFormat="1" applyFont="1" applyFill="1" applyBorder="1" applyAlignment="1">
      <alignment horizontal="center"/>
      <protection/>
    </xf>
    <xf numFmtId="188" fontId="12" fillId="0" borderId="14" xfId="40" applyNumberFormat="1" applyFont="1" applyFill="1" applyBorder="1">
      <alignment/>
      <protection/>
    </xf>
    <xf numFmtId="49" fontId="11" fillId="0" borderId="18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left" vertical="justify" wrapText="1"/>
    </xf>
    <xf numFmtId="49" fontId="10" fillId="0" borderId="17" xfId="0" applyNumberFormat="1" applyFont="1" applyFill="1" applyBorder="1" applyAlignment="1">
      <alignment horizontal="left" vertical="justify" wrapText="1"/>
    </xf>
    <xf numFmtId="0" fontId="10" fillId="0" borderId="17" xfId="61" applyNumberFormat="1" applyFont="1" applyFill="1" applyBorder="1" applyAlignment="1" applyProtection="1">
      <alignment horizontal="left" vertical="center" wrapText="1"/>
      <protection hidden="1"/>
    </xf>
    <xf numFmtId="49" fontId="10" fillId="0" borderId="17" xfId="40" applyNumberFormat="1" applyFont="1" applyFill="1" applyBorder="1" applyAlignment="1">
      <alignment horizontal="left" vertical="justify" wrapText="1"/>
      <protection/>
    </xf>
    <xf numFmtId="0" fontId="10" fillId="0" borderId="17" xfId="61" applyNumberFormat="1" applyFont="1" applyFill="1" applyBorder="1" applyAlignment="1" applyProtection="1">
      <alignment horizontal="left" vertical="justify" wrapText="1"/>
      <protection hidden="1"/>
    </xf>
    <xf numFmtId="0" fontId="10" fillId="0" borderId="17" xfId="61" applyNumberFormat="1" applyFont="1" applyFill="1" applyBorder="1" applyAlignment="1" applyProtection="1">
      <alignment horizontal="left" wrapText="1"/>
      <protection hidden="1"/>
    </xf>
    <xf numFmtId="0" fontId="10" fillId="0" borderId="17" xfId="0" applyFont="1" applyFill="1" applyBorder="1" applyAlignment="1">
      <alignment horizontal="left" vertical="justify" wrapText="1"/>
    </xf>
    <xf numFmtId="0" fontId="10" fillId="0" borderId="17" xfId="40" applyNumberFormat="1" applyFont="1" applyFill="1" applyBorder="1" applyAlignment="1">
      <alignment horizontal="left" vertical="justify" wrapText="1"/>
      <protection/>
    </xf>
    <xf numFmtId="0" fontId="10" fillId="0" borderId="17" xfId="0" applyNumberFormat="1" applyFont="1" applyFill="1" applyBorder="1" applyAlignment="1">
      <alignment horizontal="left" vertical="justify" wrapText="1"/>
    </xf>
    <xf numFmtId="0" fontId="10" fillId="0" borderId="17" xfId="0" applyFont="1" applyFill="1" applyBorder="1" applyAlignment="1">
      <alignment horizontal="left" wrapText="1"/>
    </xf>
    <xf numFmtId="0" fontId="10" fillId="0" borderId="17" xfId="0" applyFont="1" applyFill="1" applyBorder="1" applyAlignment="1">
      <alignment/>
    </xf>
    <xf numFmtId="49" fontId="10" fillId="0" borderId="17" xfId="0" applyNumberFormat="1" applyFont="1" applyFill="1" applyBorder="1" applyAlignment="1">
      <alignment horizontal="left" wrapText="1"/>
    </xf>
    <xf numFmtId="0" fontId="10" fillId="0" borderId="17" xfId="0" applyFont="1" applyFill="1" applyBorder="1" applyAlignment="1">
      <alignment/>
    </xf>
    <xf numFmtId="49" fontId="11" fillId="0" borderId="17" xfId="0" applyNumberFormat="1" applyFont="1" applyFill="1" applyBorder="1" applyAlignment="1">
      <alignment horizontal="left" vertical="justify" wrapText="1"/>
    </xf>
    <xf numFmtId="2" fontId="10" fillId="0" borderId="17" xfId="0" applyNumberFormat="1" applyFont="1" applyFill="1" applyBorder="1" applyAlignment="1">
      <alignment horizontal="left" vertical="justify" wrapText="1"/>
    </xf>
    <xf numFmtId="2" fontId="10" fillId="0" borderId="17" xfId="40" applyNumberFormat="1" applyFont="1" applyFill="1" applyBorder="1" applyAlignment="1">
      <alignment horizontal="left" vertical="justify" wrapText="1"/>
      <protection/>
    </xf>
    <xf numFmtId="49" fontId="10" fillId="0" borderId="17" xfId="0" applyNumberFormat="1" applyFont="1" applyFill="1" applyBorder="1" applyAlignment="1">
      <alignment wrapText="1"/>
    </xf>
    <xf numFmtId="49" fontId="10" fillId="0" borderId="17" xfId="40" applyNumberFormat="1" applyFont="1" applyFill="1" applyBorder="1" applyAlignment="1">
      <alignment horizontal="left" vertical="center" wrapText="1"/>
      <protection/>
    </xf>
    <xf numFmtId="0" fontId="11" fillId="0" borderId="17" xfId="61" applyNumberFormat="1" applyFont="1" applyFill="1" applyBorder="1" applyAlignment="1" applyProtection="1">
      <alignment horizontal="left" vertical="center" wrapText="1"/>
      <protection hidden="1"/>
    </xf>
    <xf numFmtId="0" fontId="10" fillId="0" borderId="17" xfId="62" applyNumberFormat="1" applyFont="1" applyFill="1" applyBorder="1" applyAlignment="1" applyProtection="1">
      <alignment horizontal="left" wrapText="1"/>
      <protection hidden="1"/>
    </xf>
    <xf numFmtId="0" fontId="10" fillId="0" borderId="17" xfId="0" applyFont="1" applyFill="1" applyBorder="1" applyAlignment="1">
      <alignment horizontal="left" vertical="justify"/>
    </xf>
    <xf numFmtId="188" fontId="12" fillId="0" borderId="20" xfId="0" applyNumberFormat="1" applyFont="1" applyFill="1" applyBorder="1" applyAlignment="1">
      <alignment horizontal="right"/>
    </xf>
    <xf numFmtId="0" fontId="13" fillId="0" borderId="21" xfId="0" applyFont="1" applyFill="1" applyBorder="1" applyAlignment="1">
      <alignment horizontal="right"/>
    </xf>
    <xf numFmtId="188" fontId="13" fillId="0" borderId="21" xfId="0" applyNumberFormat="1" applyFont="1" applyFill="1" applyBorder="1" applyAlignment="1">
      <alignment horizontal="right"/>
    </xf>
    <xf numFmtId="188" fontId="13" fillId="0" borderId="21" xfId="40" applyNumberFormat="1" applyFont="1" applyFill="1" applyBorder="1">
      <alignment/>
      <protection/>
    </xf>
    <xf numFmtId="0" fontId="13" fillId="0" borderId="21" xfId="0" applyNumberFormat="1" applyFont="1" applyFill="1" applyBorder="1" applyAlignment="1">
      <alignment horizontal="right"/>
    </xf>
    <xf numFmtId="188" fontId="13" fillId="0" borderId="21" xfId="40" applyNumberFormat="1" applyFont="1" applyFill="1" applyBorder="1" applyAlignment="1">
      <alignment/>
      <protection/>
    </xf>
    <xf numFmtId="188" fontId="13" fillId="0" borderId="21" xfId="40" applyNumberFormat="1" applyFont="1" applyFill="1" applyBorder="1" applyAlignment="1">
      <alignment horizontal="right"/>
      <protection/>
    </xf>
    <xf numFmtId="188" fontId="12" fillId="0" borderId="21" xfId="0" applyNumberFormat="1" applyFont="1" applyFill="1" applyBorder="1" applyAlignment="1">
      <alignment horizontal="right"/>
    </xf>
    <xf numFmtId="188" fontId="13" fillId="0" borderId="21" xfId="0" applyNumberFormat="1" applyFont="1" applyFill="1" applyBorder="1" applyAlignment="1">
      <alignment/>
    </xf>
    <xf numFmtId="188" fontId="13" fillId="0" borderId="21" xfId="70" applyNumberFormat="1" applyFont="1" applyFill="1" applyBorder="1" applyAlignment="1">
      <alignment horizontal="right"/>
    </xf>
    <xf numFmtId="188" fontId="12" fillId="0" borderId="21" xfId="40" applyNumberFormat="1" applyFont="1" applyFill="1" applyBorder="1">
      <alignment/>
      <protection/>
    </xf>
    <xf numFmtId="49" fontId="11" fillId="0" borderId="22" xfId="0" applyNumberFormat="1" applyFont="1" applyFill="1" applyBorder="1" applyAlignment="1">
      <alignment horizontal="center"/>
    </xf>
    <xf numFmtId="49" fontId="11" fillId="0" borderId="23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/>
    </xf>
    <xf numFmtId="49" fontId="11" fillId="0" borderId="13" xfId="40" applyNumberFormat="1" applyFont="1" applyFill="1" applyBorder="1" applyAlignment="1">
      <alignment horizontal="center"/>
      <protection/>
    </xf>
    <xf numFmtId="49" fontId="11" fillId="0" borderId="14" xfId="40" applyNumberFormat="1" applyFont="1" applyFill="1" applyBorder="1" applyAlignment="1">
      <alignment horizontal="center"/>
      <protection/>
    </xf>
    <xf numFmtId="49" fontId="10" fillId="0" borderId="17" xfId="0" applyNumberFormat="1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49" fontId="10" fillId="0" borderId="17" xfId="40" applyNumberFormat="1" applyFont="1" applyFill="1" applyBorder="1" applyAlignment="1">
      <alignment horizontal="left" wrapText="1"/>
      <protection/>
    </xf>
    <xf numFmtId="0" fontId="64" fillId="0" borderId="0" xfId="0" applyFont="1" applyFill="1" applyAlignment="1">
      <alignment/>
    </xf>
    <xf numFmtId="0" fontId="10" fillId="0" borderId="17" xfId="40" applyFont="1" applyFill="1" applyBorder="1" applyAlignment="1">
      <alignment horizontal="left" vertical="justify" wrapText="1"/>
      <protection/>
    </xf>
    <xf numFmtId="49" fontId="10" fillId="0" borderId="17" xfId="0" applyNumberFormat="1" applyFont="1" applyFill="1" applyBorder="1" applyAlignment="1">
      <alignment horizontal="left" vertical="justify"/>
    </xf>
    <xf numFmtId="0" fontId="13" fillId="0" borderId="21" xfId="0" applyFont="1" applyFill="1" applyBorder="1" applyAlignment="1">
      <alignment horizontal="right" wrapText="1"/>
    </xf>
    <xf numFmtId="0" fontId="13" fillId="0" borderId="14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/>
    </xf>
    <xf numFmtId="49" fontId="11" fillId="0" borderId="24" xfId="40" applyNumberFormat="1" applyFont="1" applyFill="1" applyBorder="1" applyAlignment="1">
      <alignment horizontal="left" vertical="justify" wrapText="1"/>
      <protection/>
    </xf>
    <xf numFmtId="49" fontId="11" fillId="0" borderId="25" xfId="40" applyNumberFormat="1" applyFont="1" applyFill="1" applyBorder="1" applyAlignment="1">
      <alignment horizontal="center"/>
      <protection/>
    </xf>
    <xf numFmtId="49" fontId="11" fillId="0" borderId="26" xfId="40" applyNumberFormat="1" applyFont="1" applyFill="1" applyBorder="1" applyAlignment="1">
      <alignment horizontal="center"/>
      <protection/>
    </xf>
    <xf numFmtId="49" fontId="11" fillId="0" borderId="27" xfId="40" applyNumberFormat="1" applyFont="1" applyFill="1" applyBorder="1" applyAlignment="1">
      <alignment horizontal="center"/>
      <protection/>
    </xf>
    <xf numFmtId="188" fontId="12" fillId="0" borderId="28" xfId="0" applyNumberFormat="1" applyFont="1" applyFill="1" applyBorder="1" applyAlignment="1">
      <alignment horizontal="right"/>
    </xf>
    <xf numFmtId="188" fontId="12" fillId="0" borderId="27" xfId="0" applyNumberFormat="1" applyFont="1" applyFill="1" applyBorder="1" applyAlignment="1">
      <alignment horizontal="right"/>
    </xf>
    <xf numFmtId="49" fontId="11" fillId="0" borderId="29" xfId="0" applyNumberFormat="1" applyFont="1" applyFill="1" applyBorder="1" applyAlignment="1">
      <alignment horizontal="left" vertical="justify"/>
    </xf>
    <xf numFmtId="188" fontId="12" fillId="0" borderId="30" xfId="0" applyNumberFormat="1" applyFont="1" applyFill="1" applyBorder="1" applyAlignment="1">
      <alignment horizontal="right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/>
    </xf>
    <xf numFmtId="0" fontId="10" fillId="0" borderId="33" xfId="0" applyFont="1" applyFill="1" applyBorder="1" applyAlignment="1">
      <alignment horizontal="center" wrapText="1"/>
    </xf>
    <xf numFmtId="0" fontId="10" fillId="0" borderId="34" xfId="0" applyFont="1" applyFill="1" applyBorder="1" applyAlignment="1">
      <alignment horizont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</cellXfs>
  <cellStyles count="60">
    <cellStyle name="Normal" xfId="0"/>
    <cellStyle name="”ќђќ‘ћ‚›‰" xfId="15"/>
    <cellStyle name="”љ‘ђћ‚ђќќ›‰" xfId="16"/>
    <cellStyle name="„…ќ…†ќ›‰" xfId="17"/>
    <cellStyle name="„ђ’ђ" xfId="18"/>
    <cellStyle name="‡ђѓћ‹ћ‚ћљ1" xfId="19"/>
    <cellStyle name="‡ђѓћ‹ћ‚ћљ2" xfId="20"/>
    <cellStyle name="’ћѓћ‚›‰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Excel Built-in Normal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Обычный 2 2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Џђћ–…ќ’ќ›‰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1"/>
  <sheetViews>
    <sheetView tabSelected="1" zoomScale="66" zoomScaleNormal="66" zoomScaleSheetLayoutView="70" zoomScalePageLayoutView="0" workbookViewId="0" topLeftCell="A1">
      <selection activeCell="E1" sqref="E1:G1"/>
    </sheetView>
  </sheetViews>
  <sheetFormatPr defaultColWidth="8.625" defaultRowHeight="12.75"/>
  <cols>
    <col min="1" max="1" width="73.375" style="1" customWidth="1"/>
    <col min="2" max="2" width="10.625" style="3" customWidth="1"/>
    <col min="3" max="3" width="7.625" style="3" customWidth="1"/>
    <col min="4" max="4" width="20.375" style="10" customWidth="1"/>
    <col min="5" max="5" width="8.625" style="2" customWidth="1"/>
    <col min="6" max="7" width="20.625" style="1" customWidth="1"/>
    <col min="8" max="8" width="1.875" style="1" customWidth="1"/>
    <col min="9" max="16384" width="8.625" style="1" customWidth="1"/>
  </cols>
  <sheetData>
    <row r="1" spans="5:7" ht="163.5" customHeight="1">
      <c r="E1" s="134" t="s">
        <v>518</v>
      </c>
      <c r="F1" s="134"/>
      <c r="G1" s="135"/>
    </row>
    <row r="2" spans="5:6" ht="15.75">
      <c r="E2" s="60"/>
      <c r="F2" s="60"/>
    </row>
    <row r="3" spans="5:7" ht="105.75" customHeight="1">
      <c r="E3" s="134" t="s">
        <v>517</v>
      </c>
      <c r="F3" s="134"/>
      <c r="G3" s="135"/>
    </row>
    <row r="7" spans="1:7" ht="24" customHeight="1" thickBot="1">
      <c r="A7" s="20"/>
      <c r="B7" s="21"/>
      <c r="C7" s="21"/>
      <c r="D7" s="22"/>
      <c r="E7" s="23"/>
      <c r="G7" s="24" t="s">
        <v>134</v>
      </c>
    </row>
    <row r="8" spans="1:7" s="5" customFormat="1" ht="27" customHeight="1">
      <c r="A8" s="136"/>
      <c r="B8" s="138" t="s">
        <v>135</v>
      </c>
      <c r="C8" s="140" t="s">
        <v>136</v>
      </c>
      <c r="D8" s="140" t="s">
        <v>138</v>
      </c>
      <c r="E8" s="132" t="s">
        <v>137</v>
      </c>
      <c r="F8" s="142" t="s">
        <v>515</v>
      </c>
      <c r="G8" s="132" t="s">
        <v>516</v>
      </c>
    </row>
    <row r="9" spans="1:7" s="5" customFormat="1" ht="84.75" customHeight="1" thickBot="1">
      <c r="A9" s="137"/>
      <c r="B9" s="139"/>
      <c r="C9" s="141"/>
      <c r="D9" s="141"/>
      <c r="E9" s="133"/>
      <c r="F9" s="143"/>
      <c r="G9" s="133"/>
    </row>
    <row r="10" spans="1:7" s="13" customFormat="1" ht="20.25">
      <c r="A10" s="75" t="s">
        <v>35</v>
      </c>
      <c r="B10" s="107" t="s">
        <v>21</v>
      </c>
      <c r="C10" s="74" t="s">
        <v>22</v>
      </c>
      <c r="D10" s="74"/>
      <c r="E10" s="108"/>
      <c r="F10" s="96">
        <f>+F11+F16+F28+F54+F73+F77</f>
        <v>101470.20000000001</v>
      </c>
      <c r="G10" s="96">
        <f>+G11+G16+G28+G54+G73+G77</f>
        <v>101600.9</v>
      </c>
    </row>
    <row r="11" spans="1:7" s="9" customFormat="1" ht="37.5">
      <c r="A11" s="76" t="s">
        <v>7</v>
      </c>
      <c r="B11" s="29" t="s">
        <v>21</v>
      </c>
      <c r="C11" s="25" t="s">
        <v>27</v>
      </c>
      <c r="D11" s="25"/>
      <c r="E11" s="30"/>
      <c r="F11" s="97">
        <f>SUM(F12)</f>
        <v>1498.5</v>
      </c>
      <c r="G11" s="62">
        <f>SUM(G12)</f>
        <v>1498.5</v>
      </c>
    </row>
    <row r="12" spans="1:7" s="8" customFormat="1" ht="56.25">
      <c r="A12" s="76" t="s">
        <v>17</v>
      </c>
      <c r="B12" s="29" t="s">
        <v>21</v>
      </c>
      <c r="C12" s="25" t="s">
        <v>27</v>
      </c>
      <c r="D12" s="25" t="s">
        <v>193</v>
      </c>
      <c r="E12" s="30"/>
      <c r="F12" s="97">
        <f>SUM(F14)</f>
        <v>1498.5</v>
      </c>
      <c r="G12" s="62">
        <f>SUM(G14)</f>
        <v>1498.5</v>
      </c>
    </row>
    <row r="13" spans="1:7" s="9" customFormat="1" ht="20.25">
      <c r="A13" s="76" t="s">
        <v>102</v>
      </c>
      <c r="B13" s="29" t="s">
        <v>21</v>
      </c>
      <c r="C13" s="25" t="s">
        <v>27</v>
      </c>
      <c r="D13" s="25" t="s">
        <v>194</v>
      </c>
      <c r="E13" s="30" t="s">
        <v>34</v>
      </c>
      <c r="F13" s="97">
        <f>SUM(F14)</f>
        <v>1498.5</v>
      </c>
      <c r="G13" s="62">
        <f>SUM(G14)</f>
        <v>1498.5</v>
      </c>
    </row>
    <row r="14" spans="1:7" s="4" customFormat="1" ht="20.25">
      <c r="A14" s="76" t="s">
        <v>18</v>
      </c>
      <c r="B14" s="29" t="s">
        <v>21</v>
      </c>
      <c r="C14" s="25" t="s">
        <v>27</v>
      </c>
      <c r="D14" s="25" t="s">
        <v>484</v>
      </c>
      <c r="E14" s="30" t="s">
        <v>34</v>
      </c>
      <c r="F14" s="97">
        <f>SUM(F15)</f>
        <v>1498.5</v>
      </c>
      <c r="G14" s="62">
        <f>SUM(G15)</f>
        <v>1498.5</v>
      </c>
    </row>
    <row r="15" spans="1:7" s="11" customFormat="1" ht="37.5">
      <c r="A15" s="77" t="s">
        <v>154</v>
      </c>
      <c r="B15" s="29" t="s">
        <v>21</v>
      </c>
      <c r="C15" s="25" t="s">
        <v>27</v>
      </c>
      <c r="D15" s="25" t="s">
        <v>484</v>
      </c>
      <c r="E15" s="30" t="s">
        <v>155</v>
      </c>
      <c r="F15" s="97">
        <v>1498.5</v>
      </c>
      <c r="G15" s="62">
        <v>1498.5</v>
      </c>
    </row>
    <row r="16" spans="1:7" s="9" customFormat="1" ht="56.25">
      <c r="A16" s="76" t="s">
        <v>8</v>
      </c>
      <c r="B16" s="29" t="s">
        <v>21</v>
      </c>
      <c r="C16" s="25" t="s">
        <v>31</v>
      </c>
      <c r="D16" s="25"/>
      <c r="E16" s="30"/>
      <c r="F16" s="98">
        <f>+F22+F17</f>
        <v>3831</v>
      </c>
      <c r="G16" s="65">
        <f>+G22+G17</f>
        <v>3831</v>
      </c>
    </row>
    <row r="17" spans="1:7" s="8" customFormat="1" ht="56.25">
      <c r="A17" s="78" t="s">
        <v>407</v>
      </c>
      <c r="B17" s="31" t="s">
        <v>21</v>
      </c>
      <c r="C17" s="26" t="s">
        <v>31</v>
      </c>
      <c r="D17" s="26" t="s">
        <v>215</v>
      </c>
      <c r="E17" s="32"/>
      <c r="F17" s="99">
        <f>+F20+F18</f>
        <v>40</v>
      </c>
      <c r="G17" s="63">
        <f>+G20+G18</f>
        <v>40</v>
      </c>
    </row>
    <row r="18" spans="1:7" s="4" customFormat="1" ht="37.5">
      <c r="A18" s="79" t="s">
        <v>419</v>
      </c>
      <c r="B18" s="31" t="s">
        <v>21</v>
      </c>
      <c r="C18" s="26" t="s">
        <v>31</v>
      </c>
      <c r="D18" s="26" t="s">
        <v>418</v>
      </c>
      <c r="E18" s="32"/>
      <c r="F18" s="99">
        <f aca="true" t="shared" si="0" ref="F18:G20">+F19</f>
        <v>10</v>
      </c>
      <c r="G18" s="63">
        <f t="shared" si="0"/>
        <v>10</v>
      </c>
    </row>
    <row r="19" spans="1:7" s="11" customFormat="1" ht="37.5">
      <c r="A19" s="77" t="s">
        <v>157</v>
      </c>
      <c r="B19" s="31" t="s">
        <v>21</v>
      </c>
      <c r="C19" s="26" t="s">
        <v>31</v>
      </c>
      <c r="D19" s="26" t="s">
        <v>418</v>
      </c>
      <c r="E19" s="32" t="s">
        <v>156</v>
      </c>
      <c r="F19" s="98">
        <v>10</v>
      </c>
      <c r="G19" s="65">
        <v>10</v>
      </c>
    </row>
    <row r="20" spans="1:7" s="4" customFormat="1" ht="75">
      <c r="A20" s="79" t="s">
        <v>150</v>
      </c>
      <c r="B20" s="31" t="s">
        <v>21</v>
      </c>
      <c r="C20" s="26" t="s">
        <v>31</v>
      </c>
      <c r="D20" s="26" t="s">
        <v>217</v>
      </c>
      <c r="E20" s="32"/>
      <c r="F20" s="99">
        <f t="shared" si="0"/>
        <v>30</v>
      </c>
      <c r="G20" s="63">
        <f t="shared" si="0"/>
        <v>30</v>
      </c>
    </row>
    <row r="21" spans="1:7" s="11" customFormat="1" ht="20.25">
      <c r="A21" s="78" t="s">
        <v>186</v>
      </c>
      <c r="B21" s="31" t="s">
        <v>21</v>
      </c>
      <c r="C21" s="26" t="s">
        <v>31</v>
      </c>
      <c r="D21" s="26" t="s">
        <v>217</v>
      </c>
      <c r="E21" s="32" t="s">
        <v>185</v>
      </c>
      <c r="F21" s="98">
        <v>30</v>
      </c>
      <c r="G21" s="65">
        <v>30</v>
      </c>
    </row>
    <row r="22" spans="1:7" s="8" customFormat="1" ht="56.25">
      <c r="A22" s="76" t="s">
        <v>17</v>
      </c>
      <c r="B22" s="29" t="s">
        <v>21</v>
      </c>
      <c r="C22" s="25" t="s">
        <v>31</v>
      </c>
      <c r="D22" s="25" t="s">
        <v>193</v>
      </c>
      <c r="E22" s="30"/>
      <c r="F22" s="100">
        <f>SUM(F24)</f>
        <v>3791</v>
      </c>
      <c r="G22" s="64">
        <f>SUM(G24)</f>
        <v>3791</v>
      </c>
    </row>
    <row r="23" spans="1:7" s="9" customFormat="1" ht="20.25">
      <c r="A23" s="76" t="s">
        <v>102</v>
      </c>
      <c r="B23" s="29" t="s">
        <v>21</v>
      </c>
      <c r="C23" s="25" t="s">
        <v>31</v>
      </c>
      <c r="D23" s="25" t="s">
        <v>194</v>
      </c>
      <c r="E23" s="30" t="s">
        <v>34</v>
      </c>
      <c r="F23" s="97">
        <f>SUM(F24)</f>
        <v>3791</v>
      </c>
      <c r="G23" s="62">
        <f>SUM(G24)</f>
        <v>3791</v>
      </c>
    </row>
    <row r="24" spans="1:7" s="4" customFormat="1" ht="20.25">
      <c r="A24" s="76" t="s">
        <v>96</v>
      </c>
      <c r="B24" s="29" t="s">
        <v>21</v>
      </c>
      <c r="C24" s="25" t="s">
        <v>31</v>
      </c>
      <c r="D24" s="25" t="s">
        <v>485</v>
      </c>
      <c r="E24" s="30"/>
      <c r="F24" s="100">
        <f>+F25+F26+F27</f>
        <v>3791</v>
      </c>
      <c r="G24" s="64">
        <f>+G25+G26+G27</f>
        <v>3791</v>
      </c>
    </row>
    <row r="25" spans="1:7" s="11" customFormat="1" ht="37.5">
      <c r="A25" s="77" t="s">
        <v>154</v>
      </c>
      <c r="B25" s="31" t="s">
        <v>21</v>
      </c>
      <c r="C25" s="26" t="s">
        <v>31</v>
      </c>
      <c r="D25" s="26" t="s">
        <v>485</v>
      </c>
      <c r="E25" s="32" t="s">
        <v>155</v>
      </c>
      <c r="F25" s="97">
        <v>2122.9</v>
      </c>
      <c r="G25" s="62">
        <v>2122.9</v>
      </c>
    </row>
    <row r="26" spans="1:7" s="11" customFormat="1" ht="37.5">
      <c r="A26" s="77" t="s">
        <v>157</v>
      </c>
      <c r="B26" s="31" t="s">
        <v>21</v>
      </c>
      <c r="C26" s="26" t="s">
        <v>31</v>
      </c>
      <c r="D26" s="26" t="s">
        <v>485</v>
      </c>
      <c r="E26" s="32" t="s">
        <v>156</v>
      </c>
      <c r="F26" s="98">
        <v>1666.6</v>
      </c>
      <c r="G26" s="65">
        <v>1666.6</v>
      </c>
    </row>
    <row r="27" spans="1:7" s="11" customFormat="1" ht="20.25">
      <c r="A27" s="77" t="s">
        <v>158</v>
      </c>
      <c r="B27" s="31" t="s">
        <v>21</v>
      </c>
      <c r="C27" s="26" t="s">
        <v>31</v>
      </c>
      <c r="D27" s="26" t="s">
        <v>485</v>
      </c>
      <c r="E27" s="32" t="s">
        <v>159</v>
      </c>
      <c r="F27" s="98">
        <v>1.5</v>
      </c>
      <c r="G27" s="65">
        <v>1.5</v>
      </c>
    </row>
    <row r="28" spans="1:7" s="9" customFormat="1" ht="75">
      <c r="A28" s="76" t="s">
        <v>195</v>
      </c>
      <c r="B28" s="29" t="s">
        <v>21</v>
      </c>
      <c r="C28" s="25" t="s">
        <v>29</v>
      </c>
      <c r="D28" s="25"/>
      <c r="E28" s="30"/>
      <c r="F28" s="98">
        <f>+F29+F44</f>
        <v>40249.5</v>
      </c>
      <c r="G28" s="65">
        <f>+G29+G44</f>
        <v>40249.5</v>
      </c>
    </row>
    <row r="29" spans="1:7" s="8" customFormat="1" ht="56.25">
      <c r="A29" s="78" t="s">
        <v>408</v>
      </c>
      <c r="B29" s="29" t="s">
        <v>21</v>
      </c>
      <c r="C29" s="25" t="s">
        <v>29</v>
      </c>
      <c r="D29" s="25" t="s">
        <v>207</v>
      </c>
      <c r="E29" s="30"/>
      <c r="F29" s="98">
        <f>+F30</f>
        <v>39639.2</v>
      </c>
      <c r="G29" s="65">
        <f>+G30</f>
        <v>39639.2</v>
      </c>
    </row>
    <row r="30" spans="1:7" s="9" customFormat="1" ht="20.25">
      <c r="A30" s="78" t="s">
        <v>399</v>
      </c>
      <c r="B30" s="29" t="s">
        <v>21</v>
      </c>
      <c r="C30" s="25" t="s">
        <v>29</v>
      </c>
      <c r="D30" s="25" t="s">
        <v>396</v>
      </c>
      <c r="E30" s="30" t="s">
        <v>34</v>
      </c>
      <c r="F30" s="98">
        <f>+F31+F35+F38+F42+F40</f>
        <v>39639.2</v>
      </c>
      <c r="G30" s="65">
        <f>+G31+G35+G38+G42+G40</f>
        <v>39639.2</v>
      </c>
    </row>
    <row r="31" spans="1:7" s="4" customFormat="1" ht="37.5">
      <c r="A31" s="76" t="s">
        <v>401</v>
      </c>
      <c r="B31" s="29" t="s">
        <v>21</v>
      </c>
      <c r="C31" s="25" t="s">
        <v>29</v>
      </c>
      <c r="D31" s="25" t="s">
        <v>397</v>
      </c>
      <c r="E31" s="30" t="s">
        <v>34</v>
      </c>
      <c r="F31" s="98">
        <f>+F32+F33+F34</f>
        <v>37167.5</v>
      </c>
      <c r="G31" s="65">
        <f>+G32+G33+G34</f>
        <v>37167.5</v>
      </c>
    </row>
    <row r="32" spans="1:7" s="11" customFormat="1" ht="37.5">
      <c r="A32" s="77" t="s">
        <v>154</v>
      </c>
      <c r="B32" s="31" t="s">
        <v>21</v>
      </c>
      <c r="C32" s="26" t="s">
        <v>29</v>
      </c>
      <c r="D32" s="26" t="s">
        <v>397</v>
      </c>
      <c r="E32" s="32" t="s">
        <v>155</v>
      </c>
      <c r="F32" s="98">
        <v>33420</v>
      </c>
      <c r="G32" s="65">
        <v>33420</v>
      </c>
    </row>
    <row r="33" spans="1:7" s="11" customFormat="1" ht="37.5">
      <c r="A33" s="77" t="s">
        <v>157</v>
      </c>
      <c r="B33" s="31" t="s">
        <v>21</v>
      </c>
      <c r="C33" s="26" t="s">
        <v>29</v>
      </c>
      <c r="D33" s="26" t="s">
        <v>397</v>
      </c>
      <c r="E33" s="32" t="s">
        <v>156</v>
      </c>
      <c r="F33" s="98">
        <v>3742.5</v>
      </c>
      <c r="G33" s="65">
        <v>3742.5</v>
      </c>
    </row>
    <row r="34" spans="1:7" s="11" customFormat="1" ht="20.25">
      <c r="A34" s="77" t="s">
        <v>158</v>
      </c>
      <c r="B34" s="31" t="s">
        <v>21</v>
      </c>
      <c r="C34" s="26" t="s">
        <v>29</v>
      </c>
      <c r="D34" s="26" t="s">
        <v>397</v>
      </c>
      <c r="E34" s="32" t="s">
        <v>159</v>
      </c>
      <c r="F34" s="98">
        <v>5</v>
      </c>
      <c r="G34" s="65">
        <v>5</v>
      </c>
    </row>
    <row r="35" spans="1:7" s="4" customFormat="1" ht="187.5">
      <c r="A35" s="80" t="s">
        <v>132</v>
      </c>
      <c r="B35" s="31" t="s">
        <v>21</v>
      </c>
      <c r="C35" s="26" t="s">
        <v>29</v>
      </c>
      <c r="D35" s="26" t="s">
        <v>402</v>
      </c>
      <c r="E35" s="32"/>
      <c r="F35" s="99">
        <f>+F36+F37</f>
        <v>1399.4</v>
      </c>
      <c r="G35" s="63">
        <f>+G36+G37</f>
        <v>1399.4</v>
      </c>
    </row>
    <row r="36" spans="1:7" s="11" customFormat="1" ht="37.5">
      <c r="A36" s="77" t="s">
        <v>154</v>
      </c>
      <c r="B36" s="31" t="s">
        <v>21</v>
      </c>
      <c r="C36" s="26" t="s">
        <v>29</v>
      </c>
      <c r="D36" s="26" t="s">
        <v>402</v>
      </c>
      <c r="E36" s="32" t="s">
        <v>155</v>
      </c>
      <c r="F36" s="98">
        <v>1272</v>
      </c>
      <c r="G36" s="65">
        <v>1272</v>
      </c>
    </row>
    <row r="37" spans="1:7" s="11" customFormat="1" ht="37.5">
      <c r="A37" s="77" t="s">
        <v>157</v>
      </c>
      <c r="B37" s="31" t="s">
        <v>21</v>
      </c>
      <c r="C37" s="26" t="s">
        <v>29</v>
      </c>
      <c r="D37" s="26" t="s">
        <v>402</v>
      </c>
      <c r="E37" s="32" t="s">
        <v>156</v>
      </c>
      <c r="F37" s="98">
        <v>127.4</v>
      </c>
      <c r="G37" s="65">
        <v>127.4</v>
      </c>
    </row>
    <row r="38" spans="1:7" s="4" customFormat="1" ht="112.5">
      <c r="A38" s="77" t="s">
        <v>184</v>
      </c>
      <c r="B38" s="31" t="s">
        <v>21</v>
      </c>
      <c r="C38" s="26" t="s">
        <v>29</v>
      </c>
      <c r="D38" s="26" t="s">
        <v>403</v>
      </c>
      <c r="E38" s="32"/>
      <c r="F38" s="99">
        <f>+F39</f>
        <v>783.2</v>
      </c>
      <c r="G38" s="63">
        <f>+G39</f>
        <v>783.2</v>
      </c>
    </row>
    <row r="39" spans="1:7" s="11" customFormat="1" ht="37.5">
      <c r="A39" s="77" t="s">
        <v>154</v>
      </c>
      <c r="B39" s="31" t="s">
        <v>21</v>
      </c>
      <c r="C39" s="26" t="s">
        <v>29</v>
      </c>
      <c r="D39" s="26" t="s">
        <v>403</v>
      </c>
      <c r="E39" s="32" t="s">
        <v>155</v>
      </c>
      <c r="F39" s="98">
        <v>783.2</v>
      </c>
      <c r="G39" s="65">
        <v>783.2</v>
      </c>
    </row>
    <row r="40" spans="1:7" s="4" customFormat="1" ht="93.75">
      <c r="A40" s="79" t="s">
        <v>57</v>
      </c>
      <c r="B40" s="31" t="s">
        <v>21</v>
      </c>
      <c r="C40" s="26" t="s">
        <v>29</v>
      </c>
      <c r="D40" s="26" t="s">
        <v>404</v>
      </c>
      <c r="E40" s="32"/>
      <c r="F40" s="99">
        <f>+F41</f>
        <v>222</v>
      </c>
      <c r="G40" s="63">
        <f>+G41</f>
        <v>222</v>
      </c>
    </row>
    <row r="41" spans="1:7" s="11" customFormat="1" ht="37.5">
      <c r="A41" s="77" t="s">
        <v>154</v>
      </c>
      <c r="B41" s="31" t="s">
        <v>21</v>
      </c>
      <c r="C41" s="26" t="s">
        <v>29</v>
      </c>
      <c r="D41" s="26" t="s">
        <v>404</v>
      </c>
      <c r="E41" s="32" t="s">
        <v>155</v>
      </c>
      <c r="F41" s="98">
        <v>222</v>
      </c>
      <c r="G41" s="65">
        <v>222</v>
      </c>
    </row>
    <row r="42" spans="1:7" s="4" customFormat="1" ht="112.5">
      <c r="A42" s="79" t="s">
        <v>65</v>
      </c>
      <c r="B42" s="31" t="s">
        <v>21</v>
      </c>
      <c r="C42" s="26" t="s">
        <v>29</v>
      </c>
      <c r="D42" s="26" t="s">
        <v>405</v>
      </c>
      <c r="E42" s="32"/>
      <c r="F42" s="98">
        <f>+F43</f>
        <v>67.1</v>
      </c>
      <c r="G42" s="65">
        <f>+G43</f>
        <v>67.1</v>
      </c>
    </row>
    <row r="43" spans="1:7" s="11" customFormat="1" ht="37.5">
      <c r="A43" s="77" t="s">
        <v>154</v>
      </c>
      <c r="B43" s="31" t="s">
        <v>21</v>
      </c>
      <c r="C43" s="26" t="s">
        <v>29</v>
      </c>
      <c r="D43" s="26" t="s">
        <v>405</v>
      </c>
      <c r="E43" s="32" t="s">
        <v>155</v>
      </c>
      <c r="F43" s="98">
        <v>67.1</v>
      </c>
      <c r="G43" s="65">
        <v>67.1</v>
      </c>
    </row>
    <row r="44" spans="1:7" s="5" customFormat="1" ht="20.25">
      <c r="A44" s="78" t="s">
        <v>95</v>
      </c>
      <c r="B44" s="31" t="s">
        <v>21</v>
      </c>
      <c r="C44" s="26" t="s">
        <v>29</v>
      </c>
      <c r="D44" s="26" t="s">
        <v>196</v>
      </c>
      <c r="E44" s="32"/>
      <c r="F44" s="99">
        <f>+F45</f>
        <v>610.3000000000001</v>
      </c>
      <c r="G44" s="63">
        <f>+G45</f>
        <v>610.3000000000001</v>
      </c>
    </row>
    <row r="45" spans="1:7" s="5" customFormat="1" ht="20.25">
      <c r="A45" s="78" t="s">
        <v>52</v>
      </c>
      <c r="B45" s="31" t="s">
        <v>21</v>
      </c>
      <c r="C45" s="26" t="s">
        <v>29</v>
      </c>
      <c r="D45" s="26" t="s">
        <v>197</v>
      </c>
      <c r="E45" s="32"/>
      <c r="F45" s="99">
        <f>+F46</f>
        <v>610.3000000000001</v>
      </c>
      <c r="G45" s="63">
        <f>+G46</f>
        <v>610.3000000000001</v>
      </c>
    </row>
    <row r="46" spans="1:7" s="5" customFormat="1" ht="37.5">
      <c r="A46" s="81" t="s">
        <v>113</v>
      </c>
      <c r="B46" s="29" t="s">
        <v>21</v>
      </c>
      <c r="C46" s="25" t="s">
        <v>29</v>
      </c>
      <c r="D46" s="25" t="s">
        <v>383</v>
      </c>
      <c r="E46" s="30"/>
      <c r="F46" s="98">
        <f>+F47+F49+F51</f>
        <v>610.3000000000001</v>
      </c>
      <c r="G46" s="98">
        <f>+G47+G49+G51</f>
        <v>610.3000000000001</v>
      </c>
    </row>
    <row r="47" spans="1:7" s="11" customFormat="1" ht="37.5">
      <c r="A47" s="78" t="s">
        <v>70</v>
      </c>
      <c r="B47" s="31" t="s">
        <v>21</v>
      </c>
      <c r="C47" s="26" t="s">
        <v>29</v>
      </c>
      <c r="D47" s="26" t="s">
        <v>384</v>
      </c>
      <c r="E47" s="32"/>
      <c r="F47" s="98">
        <f>+F48</f>
        <v>43.2</v>
      </c>
      <c r="G47" s="65">
        <f>+G48</f>
        <v>43.2</v>
      </c>
    </row>
    <row r="48" spans="1:7" s="8" customFormat="1" ht="37.5">
      <c r="A48" s="77" t="s">
        <v>154</v>
      </c>
      <c r="B48" s="31" t="s">
        <v>21</v>
      </c>
      <c r="C48" s="26" t="s">
        <v>29</v>
      </c>
      <c r="D48" s="26" t="s">
        <v>384</v>
      </c>
      <c r="E48" s="32" t="s">
        <v>155</v>
      </c>
      <c r="F48" s="98">
        <v>43.2</v>
      </c>
      <c r="G48" s="65">
        <v>43.2</v>
      </c>
    </row>
    <row r="49" spans="1:7" s="11" customFormat="1" ht="93.75">
      <c r="A49" s="78" t="s">
        <v>192</v>
      </c>
      <c r="B49" s="31" t="s">
        <v>21</v>
      </c>
      <c r="C49" s="26" t="s">
        <v>29</v>
      </c>
      <c r="D49" s="26" t="s">
        <v>385</v>
      </c>
      <c r="E49" s="32"/>
      <c r="F49" s="98">
        <f>+F50</f>
        <v>6.5</v>
      </c>
      <c r="G49" s="65">
        <f>+G50</f>
        <v>6.5</v>
      </c>
    </row>
    <row r="50" spans="1:7" s="8" customFormat="1" ht="37.5">
      <c r="A50" s="77" t="s">
        <v>157</v>
      </c>
      <c r="B50" s="31" t="s">
        <v>21</v>
      </c>
      <c r="C50" s="26" t="s">
        <v>29</v>
      </c>
      <c r="D50" s="26" t="s">
        <v>385</v>
      </c>
      <c r="E50" s="32" t="s">
        <v>156</v>
      </c>
      <c r="F50" s="98">
        <v>6.5</v>
      </c>
      <c r="G50" s="65">
        <v>6.5</v>
      </c>
    </row>
    <row r="51" spans="1:7" s="11" customFormat="1" ht="75" customHeight="1">
      <c r="A51" s="78" t="s">
        <v>469</v>
      </c>
      <c r="B51" s="31" t="s">
        <v>21</v>
      </c>
      <c r="C51" s="26" t="s">
        <v>29</v>
      </c>
      <c r="D51" s="26" t="s">
        <v>468</v>
      </c>
      <c r="E51" s="32"/>
      <c r="F51" s="98">
        <f>+F52+F53</f>
        <v>560.6</v>
      </c>
      <c r="G51" s="65">
        <f>+G52+G53</f>
        <v>560.6</v>
      </c>
    </row>
    <row r="52" spans="1:7" s="8" customFormat="1" ht="37.5">
      <c r="A52" s="77" t="s">
        <v>154</v>
      </c>
      <c r="B52" s="31" t="s">
        <v>21</v>
      </c>
      <c r="C52" s="26" t="s">
        <v>29</v>
      </c>
      <c r="D52" s="26" t="s">
        <v>468</v>
      </c>
      <c r="E52" s="32" t="s">
        <v>155</v>
      </c>
      <c r="F52" s="98">
        <v>500</v>
      </c>
      <c r="G52" s="65">
        <v>500</v>
      </c>
    </row>
    <row r="53" spans="1:7" s="8" customFormat="1" ht="37.5">
      <c r="A53" s="77" t="s">
        <v>157</v>
      </c>
      <c r="B53" s="31" t="s">
        <v>21</v>
      </c>
      <c r="C53" s="26" t="s">
        <v>29</v>
      </c>
      <c r="D53" s="26" t="s">
        <v>468</v>
      </c>
      <c r="E53" s="32" t="s">
        <v>156</v>
      </c>
      <c r="F53" s="98">
        <v>60.6</v>
      </c>
      <c r="G53" s="65">
        <v>60.6</v>
      </c>
    </row>
    <row r="54" spans="1:7" s="9" customFormat="1" ht="37.5" customHeight="1">
      <c r="A54" s="76" t="s">
        <v>9</v>
      </c>
      <c r="B54" s="29" t="s">
        <v>21</v>
      </c>
      <c r="C54" s="25" t="s">
        <v>23</v>
      </c>
      <c r="D54" s="25"/>
      <c r="E54" s="30"/>
      <c r="F54" s="98">
        <f>+F55+F62+F67</f>
        <v>11704.1</v>
      </c>
      <c r="G54" s="65">
        <f>+G55+G62+G67</f>
        <v>11704.1</v>
      </c>
    </row>
    <row r="55" spans="1:7" s="8" customFormat="1" ht="56.25">
      <c r="A55" s="82" t="s">
        <v>198</v>
      </c>
      <c r="B55" s="31" t="s">
        <v>21</v>
      </c>
      <c r="C55" s="26" t="s">
        <v>23</v>
      </c>
      <c r="D55" s="26" t="s">
        <v>199</v>
      </c>
      <c r="E55" s="32"/>
      <c r="F55" s="98">
        <f>+F56</f>
        <v>10353.300000000001</v>
      </c>
      <c r="G55" s="65">
        <f>+G56</f>
        <v>10353.300000000001</v>
      </c>
    </row>
    <row r="56" spans="1:7" s="4" customFormat="1" ht="75">
      <c r="A56" s="82" t="s">
        <v>200</v>
      </c>
      <c r="B56" s="31" t="s">
        <v>21</v>
      </c>
      <c r="C56" s="26" t="s">
        <v>23</v>
      </c>
      <c r="D56" s="26" t="s">
        <v>201</v>
      </c>
      <c r="E56" s="32"/>
      <c r="F56" s="98">
        <f>+F57+F60</f>
        <v>10353.300000000001</v>
      </c>
      <c r="G56" s="65">
        <f>+G57+G60</f>
        <v>10353.300000000001</v>
      </c>
    </row>
    <row r="57" spans="1:7" s="11" customFormat="1" ht="37.5">
      <c r="A57" s="82" t="s">
        <v>202</v>
      </c>
      <c r="B57" s="31" t="s">
        <v>21</v>
      </c>
      <c r="C57" s="26" t="s">
        <v>23</v>
      </c>
      <c r="D57" s="26" t="s">
        <v>203</v>
      </c>
      <c r="E57" s="32"/>
      <c r="F57" s="98">
        <f>+F58+F59</f>
        <v>10315.300000000001</v>
      </c>
      <c r="G57" s="65">
        <f>+G58+G59</f>
        <v>10315.300000000001</v>
      </c>
    </row>
    <row r="58" spans="1:7" s="8" customFormat="1" ht="37.5">
      <c r="A58" s="77" t="s">
        <v>154</v>
      </c>
      <c r="B58" s="31" t="s">
        <v>21</v>
      </c>
      <c r="C58" s="26" t="s">
        <v>23</v>
      </c>
      <c r="D58" s="26" t="s">
        <v>203</v>
      </c>
      <c r="E58" s="32" t="s">
        <v>155</v>
      </c>
      <c r="F58" s="98">
        <v>9211.6</v>
      </c>
      <c r="G58" s="65">
        <v>9211.6</v>
      </c>
    </row>
    <row r="59" spans="1:7" s="9" customFormat="1" ht="37.5">
      <c r="A59" s="77" t="s">
        <v>157</v>
      </c>
      <c r="B59" s="31" t="s">
        <v>21</v>
      </c>
      <c r="C59" s="26" t="s">
        <v>23</v>
      </c>
      <c r="D59" s="26" t="s">
        <v>203</v>
      </c>
      <c r="E59" s="32" t="s">
        <v>156</v>
      </c>
      <c r="F59" s="98">
        <v>1103.7</v>
      </c>
      <c r="G59" s="65">
        <v>1103.7</v>
      </c>
    </row>
    <row r="60" spans="1:7" s="4" customFormat="1" ht="131.25">
      <c r="A60" s="79" t="s">
        <v>58</v>
      </c>
      <c r="B60" s="31" t="s">
        <v>21</v>
      </c>
      <c r="C60" s="26" t="s">
        <v>23</v>
      </c>
      <c r="D60" s="26" t="s">
        <v>204</v>
      </c>
      <c r="E60" s="32"/>
      <c r="F60" s="98">
        <f>+F61</f>
        <v>38</v>
      </c>
      <c r="G60" s="65">
        <f>+G61</f>
        <v>38</v>
      </c>
    </row>
    <row r="61" spans="1:7" s="11" customFormat="1" ht="37.5">
      <c r="A61" s="77" t="s">
        <v>154</v>
      </c>
      <c r="B61" s="31" t="s">
        <v>21</v>
      </c>
      <c r="C61" s="26" t="s">
        <v>23</v>
      </c>
      <c r="D61" s="26" t="s">
        <v>204</v>
      </c>
      <c r="E61" s="32" t="s">
        <v>155</v>
      </c>
      <c r="F61" s="98">
        <v>38</v>
      </c>
      <c r="G61" s="65">
        <v>38</v>
      </c>
    </row>
    <row r="62" spans="1:7" s="11" customFormat="1" ht="56.25">
      <c r="A62" s="76" t="s">
        <v>17</v>
      </c>
      <c r="B62" s="29" t="s">
        <v>21</v>
      </c>
      <c r="C62" s="25" t="s">
        <v>97</v>
      </c>
      <c r="D62" s="25" t="s">
        <v>193</v>
      </c>
      <c r="E62" s="30"/>
      <c r="F62" s="98">
        <f>+F63</f>
        <v>980</v>
      </c>
      <c r="G62" s="65">
        <f>+G63</f>
        <v>980</v>
      </c>
    </row>
    <row r="63" spans="1:7" s="4" customFormat="1" ht="20.25">
      <c r="A63" s="76" t="s">
        <v>102</v>
      </c>
      <c r="B63" s="29" t="s">
        <v>21</v>
      </c>
      <c r="C63" s="25" t="s">
        <v>23</v>
      </c>
      <c r="D63" s="25" t="s">
        <v>194</v>
      </c>
      <c r="E63" s="30" t="s">
        <v>34</v>
      </c>
      <c r="F63" s="98">
        <f>+F64</f>
        <v>980</v>
      </c>
      <c r="G63" s="65">
        <f>+G64</f>
        <v>980</v>
      </c>
    </row>
    <row r="64" spans="1:7" s="11" customFormat="1" ht="20.25">
      <c r="A64" s="76" t="s">
        <v>98</v>
      </c>
      <c r="B64" s="29" t="s">
        <v>21</v>
      </c>
      <c r="C64" s="25" t="s">
        <v>23</v>
      </c>
      <c r="D64" s="25" t="s">
        <v>486</v>
      </c>
      <c r="E64" s="30" t="s">
        <v>34</v>
      </c>
      <c r="F64" s="98">
        <f>+F65+F66</f>
        <v>980</v>
      </c>
      <c r="G64" s="65">
        <f>+G65+G66</f>
        <v>980</v>
      </c>
    </row>
    <row r="65" spans="1:7" s="11" customFormat="1" ht="37.5">
      <c r="A65" s="77" t="s">
        <v>154</v>
      </c>
      <c r="B65" s="31" t="s">
        <v>21</v>
      </c>
      <c r="C65" s="26" t="s">
        <v>23</v>
      </c>
      <c r="D65" s="26" t="s">
        <v>486</v>
      </c>
      <c r="E65" s="32" t="s">
        <v>155</v>
      </c>
      <c r="F65" s="98">
        <v>822</v>
      </c>
      <c r="G65" s="65">
        <v>822</v>
      </c>
    </row>
    <row r="66" spans="1:7" s="8" customFormat="1" ht="37.5">
      <c r="A66" s="77" t="s">
        <v>157</v>
      </c>
      <c r="B66" s="31" t="s">
        <v>21</v>
      </c>
      <c r="C66" s="26" t="s">
        <v>23</v>
      </c>
      <c r="D66" s="26" t="s">
        <v>486</v>
      </c>
      <c r="E66" s="32" t="s">
        <v>156</v>
      </c>
      <c r="F66" s="98">
        <v>158</v>
      </c>
      <c r="G66" s="65">
        <v>158</v>
      </c>
    </row>
    <row r="67" spans="1:7" s="6" customFormat="1" ht="20.25">
      <c r="A67" s="78" t="s">
        <v>95</v>
      </c>
      <c r="B67" s="31" t="s">
        <v>21</v>
      </c>
      <c r="C67" s="26" t="s">
        <v>23</v>
      </c>
      <c r="D67" s="26" t="s">
        <v>196</v>
      </c>
      <c r="E67" s="32"/>
      <c r="F67" s="99">
        <f aca="true" t="shared" si="1" ref="F67:G69">+F68</f>
        <v>370.8</v>
      </c>
      <c r="G67" s="63">
        <f t="shared" si="1"/>
        <v>370.8</v>
      </c>
    </row>
    <row r="68" spans="1:7" s="9" customFormat="1" ht="20.25">
      <c r="A68" s="83" t="s">
        <v>52</v>
      </c>
      <c r="B68" s="29" t="s">
        <v>21</v>
      </c>
      <c r="C68" s="25" t="s">
        <v>23</v>
      </c>
      <c r="D68" s="25" t="s">
        <v>197</v>
      </c>
      <c r="E68" s="30"/>
      <c r="F68" s="98">
        <f t="shared" si="1"/>
        <v>370.8</v>
      </c>
      <c r="G68" s="65">
        <f t="shared" si="1"/>
        <v>370.8</v>
      </c>
    </row>
    <row r="69" spans="1:7" s="4" customFormat="1" ht="37.5">
      <c r="A69" s="81" t="s">
        <v>113</v>
      </c>
      <c r="B69" s="29" t="s">
        <v>21</v>
      </c>
      <c r="C69" s="25" t="s">
        <v>23</v>
      </c>
      <c r="D69" s="25" t="s">
        <v>383</v>
      </c>
      <c r="E69" s="30"/>
      <c r="F69" s="98">
        <f t="shared" si="1"/>
        <v>370.8</v>
      </c>
      <c r="G69" s="98">
        <f t="shared" si="1"/>
        <v>370.8</v>
      </c>
    </row>
    <row r="70" spans="1:7" s="11" customFormat="1" ht="37.5" customHeight="1">
      <c r="A70" s="81" t="s">
        <v>467</v>
      </c>
      <c r="B70" s="29" t="s">
        <v>21</v>
      </c>
      <c r="C70" s="25" t="s">
        <v>23</v>
      </c>
      <c r="D70" s="25" t="s">
        <v>466</v>
      </c>
      <c r="E70" s="30"/>
      <c r="F70" s="98">
        <f>+F71+F72</f>
        <v>370.8</v>
      </c>
      <c r="G70" s="65">
        <f>+G71+G72</f>
        <v>370.8</v>
      </c>
    </row>
    <row r="71" spans="1:7" s="11" customFormat="1" ht="37.5">
      <c r="A71" s="77" t="s">
        <v>154</v>
      </c>
      <c r="B71" s="29" t="s">
        <v>21</v>
      </c>
      <c r="C71" s="25" t="s">
        <v>23</v>
      </c>
      <c r="D71" s="25" t="s">
        <v>466</v>
      </c>
      <c r="E71" s="32" t="s">
        <v>155</v>
      </c>
      <c r="F71" s="98">
        <v>359.1</v>
      </c>
      <c r="G71" s="65">
        <v>359.1</v>
      </c>
    </row>
    <row r="72" spans="1:7" s="4" customFormat="1" ht="37.5">
      <c r="A72" s="77" t="s">
        <v>157</v>
      </c>
      <c r="B72" s="29" t="s">
        <v>21</v>
      </c>
      <c r="C72" s="25" t="s">
        <v>23</v>
      </c>
      <c r="D72" s="25" t="s">
        <v>466</v>
      </c>
      <c r="E72" s="32" t="s">
        <v>156</v>
      </c>
      <c r="F72" s="98">
        <v>11.7</v>
      </c>
      <c r="G72" s="65">
        <v>11.7</v>
      </c>
    </row>
    <row r="73" spans="1:7" s="9" customFormat="1" ht="20.25">
      <c r="A73" s="76" t="s">
        <v>44</v>
      </c>
      <c r="B73" s="29" t="s">
        <v>21</v>
      </c>
      <c r="C73" s="25" t="s">
        <v>39</v>
      </c>
      <c r="D73" s="25"/>
      <c r="E73" s="30"/>
      <c r="F73" s="98">
        <f aca="true" t="shared" si="2" ref="F73:G75">SUM(F74)</f>
        <v>1500</v>
      </c>
      <c r="G73" s="65">
        <f t="shared" si="2"/>
        <v>1500</v>
      </c>
    </row>
    <row r="74" spans="1:7" s="8" customFormat="1" ht="20.25">
      <c r="A74" s="76" t="s">
        <v>44</v>
      </c>
      <c r="B74" s="29" t="s">
        <v>21</v>
      </c>
      <c r="C74" s="25" t="s">
        <v>39</v>
      </c>
      <c r="D74" s="25" t="s">
        <v>205</v>
      </c>
      <c r="E74" s="30"/>
      <c r="F74" s="98">
        <f t="shared" si="2"/>
        <v>1500</v>
      </c>
      <c r="G74" s="65">
        <f t="shared" si="2"/>
        <v>1500</v>
      </c>
    </row>
    <row r="75" spans="1:7" s="4" customFormat="1" ht="20.25">
      <c r="A75" s="76" t="s">
        <v>10</v>
      </c>
      <c r="B75" s="29" t="s">
        <v>21</v>
      </c>
      <c r="C75" s="25" t="s">
        <v>39</v>
      </c>
      <c r="D75" s="25" t="s">
        <v>206</v>
      </c>
      <c r="E75" s="30" t="s">
        <v>34</v>
      </c>
      <c r="F75" s="98">
        <f t="shared" si="2"/>
        <v>1500</v>
      </c>
      <c r="G75" s="65">
        <f t="shared" si="2"/>
        <v>1500</v>
      </c>
    </row>
    <row r="76" spans="1:7" s="11" customFormat="1" ht="20.25">
      <c r="A76" s="78" t="s">
        <v>160</v>
      </c>
      <c r="B76" s="29" t="s">
        <v>21</v>
      </c>
      <c r="C76" s="25" t="s">
        <v>39</v>
      </c>
      <c r="D76" s="25" t="s">
        <v>206</v>
      </c>
      <c r="E76" s="30" t="s">
        <v>161</v>
      </c>
      <c r="F76" s="98">
        <v>1500</v>
      </c>
      <c r="G76" s="65">
        <v>1500</v>
      </c>
    </row>
    <row r="77" spans="1:7" s="9" customFormat="1" ht="20.25">
      <c r="A77" s="78" t="s">
        <v>33</v>
      </c>
      <c r="B77" s="31" t="s">
        <v>21</v>
      </c>
      <c r="C77" s="26" t="s">
        <v>47</v>
      </c>
      <c r="D77" s="26"/>
      <c r="E77" s="32"/>
      <c r="F77" s="99">
        <f>+F78+F83+F95+F104+F129+F136+F142</f>
        <v>42687.100000000006</v>
      </c>
      <c r="G77" s="99">
        <f>+G78+G83+G95+G104+G129+G136+G142</f>
        <v>42817.8</v>
      </c>
    </row>
    <row r="78" spans="1:7" s="8" customFormat="1" ht="56.25">
      <c r="A78" s="78" t="s">
        <v>93</v>
      </c>
      <c r="B78" s="31" t="s">
        <v>21</v>
      </c>
      <c r="C78" s="26" t="s">
        <v>47</v>
      </c>
      <c r="D78" s="48" t="s">
        <v>290</v>
      </c>
      <c r="E78" s="32"/>
      <c r="F78" s="99">
        <f>F79+F81</f>
        <v>650</v>
      </c>
      <c r="G78" s="63">
        <f>G79+G81</f>
        <v>0</v>
      </c>
    </row>
    <row r="79" spans="1:7" s="4" customFormat="1" ht="21" customHeight="1">
      <c r="A79" s="81" t="s">
        <v>319</v>
      </c>
      <c r="B79" s="31" t="s">
        <v>21</v>
      </c>
      <c r="C79" s="26" t="s">
        <v>47</v>
      </c>
      <c r="D79" s="26" t="s">
        <v>320</v>
      </c>
      <c r="E79" s="32"/>
      <c r="F79" s="99">
        <f>F80</f>
        <v>250</v>
      </c>
      <c r="G79" s="63">
        <f>G80</f>
        <v>0</v>
      </c>
    </row>
    <row r="80" spans="1:7" s="11" customFormat="1" ht="54" customHeight="1">
      <c r="A80" s="77" t="s">
        <v>180</v>
      </c>
      <c r="B80" s="31" t="s">
        <v>21</v>
      </c>
      <c r="C80" s="26" t="s">
        <v>47</v>
      </c>
      <c r="D80" s="26" t="s">
        <v>320</v>
      </c>
      <c r="E80" s="32" t="s">
        <v>179</v>
      </c>
      <c r="F80" s="98">
        <v>250</v>
      </c>
      <c r="G80" s="65">
        <v>0</v>
      </c>
    </row>
    <row r="81" spans="1:7" s="11" customFormat="1" ht="39.75" customHeight="1">
      <c r="A81" s="78" t="s">
        <v>139</v>
      </c>
      <c r="B81" s="31" t="s">
        <v>21</v>
      </c>
      <c r="C81" s="26" t="s">
        <v>47</v>
      </c>
      <c r="D81" s="26" t="s">
        <v>321</v>
      </c>
      <c r="E81" s="32"/>
      <c r="F81" s="98">
        <f>F82</f>
        <v>400</v>
      </c>
      <c r="G81" s="65">
        <f>G82</f>
        <v>0</v>
      </c>
    </row>
    <row r="82" spans="1:7" s="11" customFormat="1" ht="45" customHeight="1">
      <c r="A82" s="77" t="s">
        <v>157</v>
      </c>
      <c r="B82" s="31" t="s">
        <v>21</v>
      </c>
      <c r="C82" s="26" t="s">
        <v>47</v>
      </c>
      <c r="D82" s="26" t="s">
        <v>321</v>
      </c>
      <c r="E82" s="32" t="s">
        <v>156</v>
      </c>
      <c r="F82" s="98">
        <v>400</v>
      </c>
      <c r="G82" s="65">
        <v>0</v>
      </c>
    </row>
    <row r="83" spans="1:7" s="37" customFormat="1" ht="37.5">
      <c r="A83" s="84" t="s">
        <v>115</v>
      </c>
      <c r="B83" s="31" t="s">
        <v>21</v>
      </c>
      <c r="C83" s="26" t="s">
        <v>47</v>
      </c>
      <c r="D83" s="25" t="s">
        <v>231</v>
      </c>
      <c r="E83" s="32"/>
      <c r="F83" s="101">
        <f>F84+F87</f>
        <v>5363.1</v>
      </c>
      <c r="G83" s="101">
        <f>G84+G87</f>
        <v>0</v>
      </c>
    </row>
    <row r="84" spans="1:7" s="37" customFormat="1" ht="37.5">
      <c r="A84" s="84" t="s">
        <v>116</v>
      </c>
      <c r="B84" s="31" t="s">
        <v>21</v>
      </c>
      <c r="C84" s="26" t="s">
        <v>47</v>
      </c>
      <c r="D84" s="25" t="s">
        <v>354</v>
      </c>
      <c r="E84" s="32"/>
      <c r="F84" s="101">
        <f>F85</f>
        <v>55</v>
      </c>
      <c r="G84" s="66">
        <f>G85</f>
        <v>0</v>
      </c>
    </row>
    <row r="85" spans="1:7" s="37" customFormat="1" ht="111.75" customHeight="1">
      <c r="A85" s="80" t="s">
        <v>232</v>
      </c>
      <c r="B85" s="31" t="s">
        <v>21</v>
      </c>
      <c r="C85" s="26" t="s">
        <v>47</v>
      </c>
      <c r="D85" s="25" t="s">
        <v>353</v>
      </c>
      <c r="E85" s="32"/>
      <c r="F85" s="101">
        <f>F86</f>
        <v>55</v>
      </c>
      <c r="G85" s="66">
        <f>G86</f>
        <v>0</v>
      </c>
    </row>
    <row r="86" spans="1:7" s="38" customFormat="1" ht="37.5">
      <c r="A86" s="80" t="s">
        <v>157</v>
      </c>
      <c r="B86" s="31" t="s">
        <v>21</v>
      </c>
      <c r="C86" s="26" t="s">
        <v>47</v>
      </c>
      <c r="D86" s="47" t="s">
        <v>353</v>
      </c>
      <c r="E86" s="32" t="s">
        <v>156</v>
      </c>
      <c r="F86" s="101">
        <v>55</v>
      </c>
      <c r="G86" s="66">
        <v>0</v>
      </c>
    </row>
    <row r="87" spans="1:7" s="39" customFormat="1" ht="20.25">
      <c r="A87" s="84" t="s">
        <v>117</v>
      </c>
      <c r="B87" s="31" t="s">
        <v>21</v>
      </c>
      <c r="C87" s="26" t="s">
        <v>47</v>
      </c>
      <c r="D87" s="25" t="s">
        <v>356</v>
      </c>
      <c r="E87" s="32"/>
      <c r="F87" s="101">
        <f>+F88+F91</f>
        <v>5308.1</v>
      </c>
      <c r="G87" s="66">
        <f>+G88+G91</f>
        <v>0</v>
      </c>
    </row>
    <row r="88" spans="1:7" s="37" customFormat="1" ht="21" customHeight="1">
      <c r="A88" s="77" t="s">
        <v>503</v>
      </c>
      <c r="B88" s="31" t="s">
        <v>21</v>
      </c>
      <c r="C88" s="26" t="s">
        <v>47</v>
      </c>
      <c r="D88" s="47" t="s">
        <v>502</v>
      </c>
      <c r="E88" s="32"/>
      <c r="F88" s="101">
        <f>F89+F90</f>
        <v>3443.4</v>
      </c>
      <c r="G88" s="66">
        <f>G89+G90</f>
        <v>0</v>
      </c>
    </row>
    <row r="89" spans="1:7" s="38" customFormat="1" ht="21" customHeight="1">
      <c r="A89" s="85" t="s">
        <v>501</v>
      </c>
      <c r="B89" s="31" t="s">
        <v>21</v>
      </c>
      <c r="C89" s="26" t="s">
        <v>47</v>
      </c>
      <c r="D89" s="47" t="s">
        <v>502</v>
      </c>
      <c r="E89" s="32" t="s">
        <v>162</v>
      </c>
      <c r="F89" s="101">
        <v>3298.4</v>
      </c>
      <c r="G89" s="66">
        <v>0</v>
      </c>
    </row>
    <row r="90" spans="1:7" s="38" customFormat="1" ht="37.5">
      <c r="A90" s="80" t="s">
        <v>157</v>
      </c>
      <c r="B90" s="31" t="s">
        <v>21</v>
      </c>
      <c r="C90" s="26" t="s">
        <v>47</v>
      </c>
      <c r="D90" s="47" t="s">
        <v>502</v>
      </c>
      <c r="E90" s="32" t="s">
        <v>156</v>
      </c>
      <c r="F90" s="101">
        <v>145</v>
      </c>
      <c r="G90" s="66">
        <v>0</v>
      </c>
    </row>
    <row r="91" spans="1:7" s="38" customFormat="1" ht="107.25" customHeight="1">
      <c r="A91" s="80" t="s">
        <v>232</v>
      </c>
      <c r="B91" s="31" t="s">
        <v>21</v>
      </c>
      <c r="C91" s="26" t="s">
        <v>47</v>
      </c>
      <c r="D91" s="25" t="s">
        <v>355</v>
      </c>
      <c r="E91" s="32"/>
      <c r="F91" s="101">
        <f>F92+F93+F94</f>
        <v>1864.7</v>
      </c>
      <c r="G91" s="66">
        <f>G92+G93+G94</f>
        <v>0</v>
      </c>
    </row>
    <row r="92" spans="1:7" s="38" customFormat="1" ht="20.25">
      <c r="A92" s="85" t="s">
        <v>501</v>
      </c>
      <c r="B92" s="31" t="s">
        <v>21</v>
      </c>
      <c r="C92" s="26" t="s">
        <v>47</v>
      </c>
      <c r="D92" s="47" t="s">
        <v>355</v>
      </c>
      <c r="E92" s="32" t="s">
        <v>162</v>
      </c>
      <c r="F92" s="98">
        <v>1454.9</v>
      </c>
      <c r="G92" s="65">
        <v>0</v>
      </c>
    </row>
    <row r="93" spans="1:7" s="38" customFormat="1" ht="37.5">
      <c r="A93" s="80" t="s">
        <v>157</v>
      </c>
      <c r="B93" s="31" t="s">
        <v>21</v>
      </c>
      <c r="C93" s="26" t="s">
        <v>47</v>
      </c>
      <c r="D93" s="47" t="s">
        <v>355</v>
      </c>
      <c r="E93" s="32" t="s">
        <v>156</v>
      </c>
      <c r="F93" s="98">
        <v>396.8</v>
      </c>
      <c r="G93" s="65">
        <v>0</v>
      </c>
    </row>
    <row r="94" spans="1:7" s="38" customFormat="1" ht="20.25">
      <c r="A94" s="80" t="s">
        <v>158</v>
      </c>
      <c r="B94" s="31" t="s">
        <v>21</v>
      </c>
      <c r="C94" s="26" t="s">
        <v>47</v>
      </c>
      <c r="D94" s="47" t="s">
        <v>355</v>
      </c>
      <c r="E94" s="32" t="s">
        <v>159</v>
      </c>
      <c r="F94" s="98">
        <v>13</v>
      </c>
      <c r="G94" s="65">
        <v>0</v>
      </c>
    </row>
    <row r="95" spans="1:7" s="8" customFormat="1" ht="75">
      <c r="A95" s="76" t="s">
        <v>153</v>
      </c>
      <c r="B95" s="31" t="s">
        <v>21</v>
      </c>
      <c r="C95" s="26" t="s">
        <v>47</v>
      </c>
      <c r="D95" s="26" t="s">
        <v>271</v>
      </c>
      <c r="E95" s="32"/>
      <c r="F95" s="99">
        <f>+F96</f>
        <v>50</v>
      </c>
      <c r="G95" s="63">
        <f>+G96</f>
        <v>100</v>
      </c>
    </row>
    <row r="96" spans="1:7" s="9" customFormat="1" ht="20.25">
      <c r="A96" s="81" t="s">
        <v>89</v>
      </c>
      <c r="B96" s="31" t="s">
        <v>21</v>
      </c>
      <c r="C96" s="26" t="s">
        <v>47</v>
      </c>
      <c r="D96" s="25" t="s">
        <v>272</v>
      </c>
      <c r="E96" s="32"/>
      <c r="F96" s="99">
        <f>+F97+F100+F102</f>
        <v>50</v>
      </c>
      <c r="G96" s="63">
        <f>+G97+G100+G102</f>
        <v>100</v>
      </c>
    </row>
    <row r="97" spans="1:7" s="4" customFormat="1" ht="20.25">
      <c r="A97" s="76" t="s">
        <v>122</v>
      </c>
      <c r="B97" s="31" t="s">
        <v>21</v>
      </c>
      <c r="C97" s="26" t="s">
        <v>47</v>
      </c>
      <c r="D97" s="25" t="s">
        <v>275</v>
      </c>
      <c r="E97" s="32"/>
      <c r="F97" s="99">
        <f>+F98+F99</f>
        <v>20</v>
      </c>
      <c r="G97" s="63">
        <f>+G98+G99</f>
        <v>20</v>
      </c>
    </row>
    <row r="98" spans="1:7" s="11" customFormat="1" ht="37.5">
      <c r="A98" s="77" t="s">
        <v>157</v>
      </c>
      <c r="B98" s="31" t="s">
        <v>21</v>
      </c>
      <c r="C98" s="26" t="s">
        <v>47</v>
      </c>
      <c r="D98" s="25" t="s">
        <v>275</v>
      </c>
      <c r="E98" s="32" t="s">
        <v>156</v>
      </c>
      <c r="F98" s="98">
        <v>8</v>
      </c>
      <c r="G98" s="65">
        <v>8</v>
      </c>
    </row>
    <row r="99" spans="1:7" s="11" customFormat="1" ht="20.25">
      <c r="A99" s="77" t="s">
        <v>163</v>
      </c>
      <c r="B99" s="31" t="s">
        <v>21</v>
      </c>
      <c r="C99" s="26" t="s">
        <v>47</v>
      </c>
      <c r="D99" s="25" t="s">
        <v>275</v>
      </c>
      <c r="E99" s="32" t="s">
        <v>164</v>
      </c>
      <c r="F99" s="98">
        <v>12</v>
      </c>
      <c r="G99" s="65">
        <v>12</v>
      </c>
    </row>
    <row r="100" spans="1:7" s="4" customFormat="1" ht="37.5">
      <c r="A100" s="76" t="s">
        <v>123</v>
      </c>
      <c r="B100" s="31" t="s">
        <v>21</v>
      </c>
      <c r="C100" s="26" t="s">
        <v>47</v>
      </c>
      <c r="D100" s="25" t="s">
        <v>276</v>
      </c>
      <c r="E100" s="32"/>
      <c r="F100" s="99">
        <f>+F101</f>
        <v>30</v>
      </c>
      <c r="G100" s="63">
        <f>+G101</f>
        <v>30</v>
      </c>
    </row>
    <row r="101" spans="1:7" s="11" customFormat="1" ht="37.5">
      <c r="A101" s="77" t="s">
        <v>154</v>
      </c>
      <c r="B101" s="31" t="s">
        <v>21</v>
      </c>
      <c r="C101" s="26" t="s">
        <v>47</v>
      </c>
      <c r="D101" s="26" t="s">
        <v>276</v>
      </c>
      <c r="E101" s="32" t="s">
        <v>155</v>
      </c>
      <c r="F101" s="98">
        <v>30</v>
      </c>
      <c r="G101" s="65">
        <v>30</v>
      </c>
    </row>
    <row r="102" spans="1:7" s="4" customFormat="1" ht="20.25">
      <c r="A102" s="76" t="s">
        <v>80</v>
      </c>
      <c r="B102" s="31" t="s">
        <v>21</v>
      </c>
      <c r="C102" s="26" t="s">
        <v>47</v>
      </c>
      <c r="D102" s="25" t="s">
        <v>274</v>
      </c>
      <c r="E102" s="32"/>
      <c r="F102" s="99">
        <f>+F103</f>
        <v>0</v>
      </c>
      <c r="G102" s="63">
        <f>+G103</f>
        <v>50</v>
      </c>
    </row>
    <row r="103" spans="1:7" s="11" customFormat="1" ht="37.5">
      <c r="A103" s="77" t="s">
        <v>157</v>
      </c>
      <c r="B103" s="31" t="s">
        <v>21</v>
      </c>
      <c r="C103" s="26" t="s">
        <v>47</v>
      </c>
      <c r="D103" s="26" t="s">
        <v>274</v>
      </c>
      <c r="E103" s="32" t="s">
        <v>156</v>
      </c>
      <c r="F103" s="98">
        <v>0</v>
      </c>
      <c r="G103" s="65">
        <v>50</v>
      </c>
    </row>
    <row r="104" spans="1:7" s="8" customFormat="1" ht="55.5" customHeight="1">
      <c r="A104" s="78" t="s">
        <v>408</v>
      </c>
      <c r="B104" s="31" t="s">
        <v>21</v>
      </c>
      <c r="C104" s="26" t="s">
        <v>47</v>
      </c>
      <c r="D104" s="26" t="s">
        <v>207</v>
      </c>
      <c r="E104" s="32"/>
      <c r="F104" s="99">
        <f>+F105+F113+F116+F122</f>
        <v>22960.300000000003</v>
      </c>
      <c r="G104" s="99">
        <f>+G105+G113+G116+G122</f>
        <v>23120.300000000003</v>
      </c>
    </row>
    <row r="105" spans="1:7" s="9" customFormat="1" ht="37.5">
      <c r="A105" s="78" t="s">
        <v>409</v>
      </c>
      <c r="B105" s="31" t="s">
        <v>21</v>
      </c>
      <c r="C105" s="26" t="s">
        <v>47</v>
      </c>
      <c r="D105" s="26" t="s">
        <v>208</v>
      </c>
      <c r="E105" s="32"/>
      <c r="F105" s="98">
        <f>+F106+F109</f>
        <v>692</v>
      </c>
      <c r="G105" s="65">
        <f>+G106+G109</f>
        <v>852</v>
      </c>
    </row>
    <row r="106" spans="1:7" s="4" customFormat="1" ht="37.5">
      <c r="A106" s="76" t="s">
        <v>410</v>
      </c>
      <c r="B106" s="29" t="s">
        <v>21</v>
      </c>
      <c r="C106" s="25" t="s">
        <v>47</v>
      </c>
      <c r="D106" s="25" t="s">
        <v>209</v>
      </c>
      <c r="E106" s="30" t="s">
        <v>34</v>
      </c>
      <c r="F106" s="98">
        <f>+F107+F108</f>
        <v>490</v>
      </c>
      <c r="G106" s="98">
        <f>+G107+G108</f>
        <v>500</v>
      </c>
    </row>
    <row r="107" spans="1:7" s="11" customFormat="1" ht="37.5">
      <c r="A107" s="77" t="s">
        <v>157</v>
      </c>
      <c r="B107" s="31" t="s">
        <v>21</v>
      </c>
      <c r="C107" s="26" t="s">
        <v>47</v>
      </c>
      <c r="D107" s="26" t="s">
        <v>209</v>
      </c>
      <c r="E107" s="32" t="s">
        <v>156</v>
      </c>
      <c r="F107" s="98">
        <v>300</v>
      </c>
      <c r="G107" s="65">
        <v>300</v>
      </c>
    </row>
    <row r="108" spans="1:7" s="11" customFormat="1" ht="20.25">
      <c r="A108" s="87" t="s">
        <v>158</v>
      </c>
      <c r="B108" s="31" t="s">
        <v>21</v>
      </c>
      <c r="C108" s="26" t="s">
        <v>47</v>
      </c>
      <c r="D108" s="26" t="s">
        <v>209</v>
      </c>
      <c r="E108" s="32" t="s">
        <v>159</v>
      </c>
      <c r="F108" s="98">
        <v>190</v>
      </c>
      <c r="G108" s="65">
        <v>200</v>
      </c>
    </row>
    <row r="109" spans="1:7" s="4" customFormat="1" ht="20.25">
      <c r="A109" s="76" t="s">
        <v>411</v>
      </c>
      <c r="B109" s="29" t="s">
        <v>21</v>
      </c>
      <c r="C109" s="25" t="s">
        <v>47</v>
      </c>
      <c r="D109" s="25" t="s">
        <v>210</v>
      </c>
      <c r="E109" s="30" t="s">
        <v>34</v>
      </c>
      <c r="F109" s="98">
        <f>+F110+F111+F112</f>
        <v>202</v>
      </c>
      <c r="G109" s="65">
        <f>+G110+G111+G112</f>
        <v>352</v>
      </c>
    </row>
    <row r="110" spans="1:7" s="11" customFormat="1" ht="37.5">
      <c r="A110" s="77" t="s">
        <v>154</v>
      </c>
      <c r="B110" s="31" t="s">
        <v>21</v>
      </c>
      <c r="C110" s="26" t="s">
        <v>47</v>
      </c>
      <c r="D110" s="26" t="s">
        <v>210</v>
      </c>
      <c r="E110" s="32" t="s">
        <v>155</v>
      </c>
      <c r="F110" s="98">
        <v>100</v>
      </c>
      <c r="G110" s="65">
        <v>100</v>
      </c>
    </row>
    <row r="111" spans="1:7" s="11" customFormat="1" ht="37.5">
      <c r="A111" s="77" t="s">
        <v>157</v>
      </c>
      <c r="B111" s="31" t="s">
        <v>21</v>
      </c>
      <c r="C111" s="26" t="s">
        <v>47</v>
      </c>
      <c r="D111" s="26" t="s">
        <v>210</v>
      </c>
      <c r="E111" s="32" t="s">
        <v>156</v>
      </c>
      <c r="F111" s="98">
        <v>57</v>
      </c>
      <c r="G111" s="65">
        <v>207</v>
      </c>
    </row>
    <row r="112" spans="1:7" s="11" customFormat="1" ht="20.25">
      <c r="A112" s="77" t="s">
        <v>163</v>
      </c>
      <c r="B112" s="31" t="s">
        <v>21</v>
      </c>
      <c r="C112" s="26" t="s">
        <v>47</v>
      </c>
      <c r="D112" s="26" t="s">
        <v>210</v>
      </c>
      <c r="E112" s="32" t="s">
        <v>164</v>
      </c>
      <c r="F112" s="98">
        <v>45</v>
      </c>
      <c r="G112" s="65">
        <v>45</v>
      </c>
    </row>
    <row r="113" spans="1:7" s="9" customFormat="1" ht="37.5" customHeight="1">
      <c r="A113" s="78" t="s">
        <v>151</v>
      </c>
      <c r="B113" s="31" t="s">
        <v>21</v>
      </c>
      <c r="C113" s="26" t="s">
        <v>47</v>
      </c>
      <c r="D113" s="26" t="s">
        <v>211</v>
      </c>
      <c r="E113" s="32"/>
      <c r="F113" s="98">
        <f>+F114</f>
        <v>200</v>
      </c>
      <c r="G113" s="65">
        <f>+G114</f>
        <v>200</v>
      </c>
    </row>
    <row r="114" spans="1:7" s="4" customFormat="1" ht="24.75" customHeight="1">
      <c r="A114" s="76" t="s">
        <v>412</v>
      </c>
      <c r="B114" s="29" t="s">
        <v>21</v>
      </c>
      <c r="C114" s="25" t="s">
        <v>47</v>
      </c>
      <c r="D114" s="25" t="s">
        <v>212</v>
      </c>
      <c r="E114" s="30" t="s">
        <v>34</v>
      </c>
      <c r="F114" s="98">
        <f>+F115</f>
        <v>200</v>
      </c>
      <c r="G114" s="65">
        <f>+G115</f>
        <v>200</v>
      </c>
    </row>
    <row r="115" spans="1:7" s="11" customFormat="1" ht="37.5">
      <c r="A115" s="77" t="s">
        <v>157</v>
      </c>
      <c r="B115" s="31" t="s">
        <v>21</v>
      </c>
      <c r="C115" s="26" t="s">
        <v>47</v>
      </c>
      <c r="D115" s="26" t="s">
        <v>212</v>
      </c>
      <c r="E115" s="32" t="s">
        <v>156</v>
      </c>
      <c r="F115" s="98">
        <v>200</v>
      </c>
      <c r="G115" s="65">
        <v>200</v>
      </c>
    </row>
    <row r="116" spans="1:7" s="9" customFormat="1" ht="20.25">
      <c r="A116" s="78" t="s">
        <v>413</v>
      </c>
      <c r="B116" s="31" t="s">
        <v>21</v>
      </c>
      <c r="C116" s="26" t="s">
        <v>47</v>
      </c>
      <c r="D116" s="26" t="s">
        <v>213</v>
      </c>
      <c r="E116" s="32"/>
      <c r="F116" s="98">
        <f>+F117+F120</f>
        <v>7906.9</v>
      </c>
      <c r="G116" s="65">
        <f>+G117+G120</f>
        <v>7906.9</v>
      </c>
    </row>
    <row r="117" spans="1:7" s="4" customFormat="1" ht="20.25">
      <c r="A117" s="76" t="s">
        <v>414</v>
      </c>
      <c r="B117" s="29" t="s">
        <v>21</v>
      </c>
      <c r="C117" s="25" t="s">
        <v>47</v>
      </c>
      <c r="D117" s="25" t="s">
        <v>214</v>
      </c>
      <c r="E117" s="30" t="s">
        <v>34</v>
      </c>
      <c r="F117" s="98">
        <f>+F118+F119</f>
        <v>110</v>
      </c>
      <c r="G117" s="65">
        <f>+G118+G119</f>
        <v>110</v>
      </c>
    </row>
    <row r="118" spans="1:7" s="11" customFormat="1" ht="37.5">
      <c r="A118" s="77" t="s">
        <v>157</v>
      </c>
      <c r="B118" s="31" t="s">
        <v>21</v>
      </c>
      <c r="C118" s="26" t="s">
        <v>47</v>
      </c>
      <c r="D118" s="26" t="s">
        <v>214</v>
      </c>
      <c r="E118" s="32" t="s">
        <v>156</v>
      </c>
      <c r="F118" s="98">
        <v>10</v>
      </c>
      <c r="G118" s="65">
        <v>10</v>
      </c>
    </row>
    <row r="119" spans="1:7" s="11" customFormat="1" ht="20.25">
      <c r="A119" s="77" t="s">
        <v>394</v>
      </c>
      <c r="B119" s="31" t="s">
        <v>21</v>
      </c>
      <c r="C119" s="26" t="s">
        <v>47</v>
      </c>
      <c r="D119" s="26" t="s">
        <v>214</v>
      </c>
      <c r="E119" s="32" t="s">
        <v>166</v>
      </c>
      <c r="F119" s="98">
        <v>100</v>
      </c>
      <c r="G119" s="65">
        <v>100</v>
      </c>
    </row>
    <row r="120" spans="1:7" s="5" customFormat="1" ht="131.25">
      <c r="A120" s="56" t="s">
        <v>368</v>
      </c>
      <c r="B120" s="31" t="s">
        <v>21</v>
      </c>
      <c r="C120" s="26" t="s">
        <v>47</v>
      </c>
      <c r="D120" s="26" t="s">
        <v>395</v>
      </c>
      <c r="E120" s="32"/>
      <c r="F120" s="98">
        <f>SUM(F121)</f>
        <v>7796.9</v>
      </c>
      <c r="G120" s="65">
        <f>SUM(G121)</f>
        <v>7796.9</v>
      </c>
    </row>
    <row r="121" spans="1:7" s="11" customFormat="1" ht="20.25">
      <c r="A121" s="57" t="s">
        <v>165</v>
      </c>
      <c r="B121" s="31" t="s">
        <v>21</v>
      </c>
      <c r="C121" s="26" t="s">
        <v>47</v>
      </c>
      <c r="D121" s="26" t="s">
        <v>395</v>
      </c>
      <c r="E121" s="32" t="s">
        <v>166</v>
      </c>
      <c r="F121" s="98">
        <v>7796.9</v>
      </c>
      <c r="G121" s="65">
        <v>7796.9</v>
      </c>
    </row>
    <row r="122" spans="1:7" s="9" customFormat="1" ht="20.25">
      <c r="A122" s="78" t="s">
        <v>399</v>
      </c>
      <c r="B122" s="31" t="s">
        <v>21</v>
      </c>
      <c r="C122" s="26" t="s">
        <v>47</v>
      </c>
      <c r="D122" s="26" t="s">
        <v>396</v>
      </c>
      <c r="E122" s="32"/>
      <c r="F122" s="98">
        <f>+F123+F127</f>
        <v>14161.400000000001</v>
      </c>
      <c r="G122" s="65">
        <f>+G123+G127</f>
        <v>14161.400000000001</v>
      </c>
    </row>
    <row r="123" spans="1:7" s="4" customFormat="1" ht="20.25">
      <c r="A123" s="76" t="s">
        <v>400</v>
      </c>
      <c r="B123" s="29" t="s">
        <v>21</v>
      </c>
      <c r="C123" s="25" t="s">
        <v>47</v>
      </c>
      <c r="D123" s="25" t="s">
        <v>398</v>
      </c>
      <c r="E123" s="30" t="s">
        <v>34</v>
      </c>
      <c r="F123" s="98">
        <f>+F124+F125+F126</f>
        <v>14111.400000000001</v>
      </c>
      <c r="G123" s="65">
        <f>+G124+G125+G126</f>
        <v>14111.400000000001</v>
      </c>
    </row>
    <row r="124" spans="1:7" s="11" customFormat="1" ht="20.25">
      <c r="A124" s="85" t="s">
        <v>501</v>
      </c>
      <c r="B124" s="31" t="s">
        <v>21</v>
      </c>
      <c r="C124" s="26" t="s">
        <v>47</v>
      </c>
      <c r="D124" s="26" t="s">
        <v>398</v>
      </c>
      <c r="E124" s="32" t="s">
        <v>162</v>
      </c>
      <c r="F124" s="98">
        <v>8041.6</v>
      </c>
      <c r="G124" s="65">
        <v>8041.6</v>
      </c>
    </row>
    <row r="125" spans="1:7" s="11" customFormat="1" ht="37.5">
      <c r="A125" s="77" t="s">
        <v>157</v>
      </c>
      <c r="B125" s="31" t="s">
        <v>21</v>
      </c>
      <c r="C125" s="26" t="s">
        <v>47</v>
      </c>
      <c r="D125" s="26" t="s">
        <v>398</v>
      </c>
      <c r="E125" s="32" t="s">
        <v>156</v>
      </c>
      <c r="F125" s="98">
        <v>5899.8</v>
      </c>
      <c r="G125" s="65">
        <v>5899.8</v>
      </c>
    </row>
    <row r="126" spans="1:7" s="11" customFormat="1" ht="20.25">
      <c r="A126" s="77" t="s">
        <v>158</v>
      </c>
      <c r="B126" s="31" t="s">
        <v>21</v>
      </c>
      <c r="C126" s="26" t="s">
        <v>47</v>
      </c>
      <c r="D126" s="26" t="s">
        <v>398</v>
      </c>
      <c r="E126" s="32" t="s">
        <v>159</v>
      </c>
      <c r="F126" s="98">
        <v>170</v>
      </c>
      <c r="G126" s="65">
        <v>170</v>
      </c>
    </row>
    <row r="127" spans="1:7" s="4" customFormat="1" ht="187.5">
      <c r="A127" s="80" t="s">
        <v>132</v>
      </c>
      <c r="B127" s="31" t="s">
        <v>21</v>
      </c>
      <c r="C127" s="26" t="s">
        <v>47</v>
      </c>
      <c r="D127" s="26" t="s">
        <v>402</v>
      </c>
      <c r="E127" s="32"/>
      <c r="F127" s="99">
        <f>+F128</f>
        <v>50</v>
      </c>
      <c r="G127" s="63">
        <f>+G128</f>
        <v>50</v>
      </c>
    </row>
    <row r="128" spans="1:7" s="11" customFormat="1" ht="37.5">
      <c r="A128" s="77" t="s">
        <v>157</v>
      </c>
      <c r="B128" s="31" t="s">
        <v>21</v>
      </c>
      <c r="C128" s="26" t="s">
        <v>47</v>
      </c>
      <c r="D128" s="26" t="s">
        <v>402</v>
      </c>
      <c r="E128" s="32" t="s">
        <v>156</v>
      </c>
      <c r="F128" s="98">
        <v>50</v>
      </c>
      <c r="G128" s="65">
        <v>50</v>
      </c>
    </row>
    <row r="129" spans="1:7" s="8" customFormat="1" ht="56.25">
      <c r="A129" s="78" t="s">
        <v>407</v>
      </c>
      <c r="B129" s="31" t="s">
        <v>21</v>
      </c>
      <c r="C129" s="26" t="s">
        <v>47</v>
      </c>
      <c r="D129" s="26" t="s">
        <v>215</v>
      </c>
      <c r="E129" s="32"/>
      <c r="F129" s="99">
        <f>+F130+F133</f>
        <v>513</v>
      </c>
      <c r="G129" s="99">
        <f>+G130+G133</f>
        <v>518</v>
      </c>
    </row>
    <row r="130" spans="1:7" s="4" customFormat="1" ht="20.25">
      <c r="A130" s="79" t="s">
        <v>100</v>
      </c>
      <c r="B130" s="31" t="s">
        <v>21</v>
      </c>
      <c r="C130" s="26" t="s">
        <v>47</v>
      </c>
      <c r="D130" s="26" t="s">
        <v>216</v>
      </c>
      <c r="E130" s="32"/>
      <c r="F130" s="99">
        <f>+F131+F132</f>
        <v>308</v>
      </c>
      <c r="G130" s="63">
        <f>+G131+G132</f>
        <v>308</v>
      </c>
    </row>
    <row r="131" spans="1:7" s="11" customFormat="1" ht="37.5">
      <c r="A131" s="77" t="s">
        <v>157</v>
      </c>
      <c r="B131" s="31" t="s">
        <v>21</v>
      </c>
      <c r="C131" s="26" t="s">
        <v>47</v>
      </c>
      <c r="D131" s="26" t="s">
        <v>216</v>
      </c>
      <c r="E131" s="32" t="s">
        <v>156</v>
      </c>
      <c r="F131" s="98">
        <v>290</v>
      </c>
      <c r="G131" s="65">
        <v>290</v>
      </c>
    </row>
    <row r="132" spans="1:7" s="11" customFormat="1" ht="20.25">
      <c r="A132" s="78" t="s">
        <v>186</v>
      </c>
      <c r="B132" s="31" t="s">
        <v>21</v>
      </c>
      <c r="C132" s="26" t="s">
        <v>47</v>
      </c>
      <c r="D132" s="26" t="s">
        <v>216</v>
      </c>
      <c r="E132" s="32" t="s">
        <v>185</v>
      </c>
      <c r="F132" s="98">
        <v>18</v>
      </c>
      <c r="G132" s="65">
        <v>18</v>
      </c>
    </row>
    <row r="133" spans="1:7" s="4" customFormat="1" ht="75">
      <c r="A133" s="79" t="s">
        <v>150</v>
      </c>
      <c r="B133" s="31" t="s">
        <v>21</v>
      </c>
      <c r="C133" s="26" t="s">
        <v>47</v>
      </c>
      <c r="D133" s="26" t="s">
        <v>217</v>
      </c>
      <c r="E133" s="32"/>
      <c r="F133" s="99">
        <f>+F135+F134</f>
        <v>205</v>
      </c>
      <c r="G133" s="63">
        <f>+G135+G134</f>
        <v>210</v>
      </c>
    </row>
    <row r="134" spans="1:7" s="11" customFormat="1" ht="37.5">
      <c r="A134" s="77" t="s">
        <v>157</v>
      </c>
      <c r="B134" s="31" t="s">
        <v>21</v>
      </c>
      <c r="C134" s="26" t="s">
        <v>47</v>
      </c>
      <c r="D134" s="26" t="s">
        <v>217</v>
      </c>
      <c r="E134" s="32" t="s">
        <v>156</v>
      </c>
      <c r="F134" s="98">
        <v>105</v>
      </c>
      <c r="G134" s="65">
        <v>110</v>
      </c>
    </row>
    <row r="135" spans="1:7" s="11" customFormat="1" ht="20.25">
      <c r="A135" s="78" t="s">
        <v>186</v>
      </c>
      <c r="B135" s="31" t="s">
        <v>21</v>
      </c>
      <c r="C135" s="26" t="s">
        <v>47</v>
      </c>
      <c r="D135" s="26" t="s">
        <v>217</v>
      </c>
      <c r="E135" s="32" t="s">
        <v>185</v>
      </c>
      <c r="F135" s="98">
        <v>100</v>
      </c>
      <c r="G135" s="65">
        <v>100</v>
      </c>
    </row>
    <row r="136" spans="1:7" s="8" customFormat="1" ht="56.25">
      <c r="A136" s="76" t="s">
        <v>17</v>
      </c>
      <c r="B136" s="29" t="s">
        <v>21</v>
      </c>
      <c r="C136" s="25" t="s">
        <v>47</v>
      </c>
      <c r="D136" s="25" t="s">
        <v>193</v>
      </c>
      <c r="E136" s="30"/>
      <c r="F136" s="98">
        <f>+F137</f>
        <v>8444.7</v>
      </c>
      <c r="G136" s="65">
        <f>+G137</f>
        <v>8444.7</v>
      </c>
    </row>
    <row r="137" spans="1:7" s="9" customFormat="1" ht="20.25">
      <c r="A137" s="76" t="s">
        <v>102</v>
      </c>
      <c r="B137" s="29" t="s">
        <v>21</v>
      </c>
      <c r="C137" s="25" t="s">
        <v>47</v>
      </c>
      <c r="D137" s="25" t="s">
        <v>194</v>
      </c>
      <c r="E137" s="30" t="s">
        <v>34</v>
      </c>
      <c r="F137" s="98">
        <f>+F138</f>
        <v>8444.7</v>
      </c>
      <c r="G137" s="65">
        <f>+G138</f>
        <v>8444.7</v>
      </c>
    </row>
    <row r="138" spans="1:7" s="4" customFormat="1" ht="20.25">
      <c r="A138" s="78" t="s">
        <v>19</v>
      </c>
      <c r="B138" s="31" t="s">
        <v>21</v>
      </c>
      <c r="C138" s="26" t="s">
        <v>47</v>
      </c>
      <c r="D138" s="26" t="s">
        <v>487</v>
      </c>
      <c r="E138" s="32"/>
      <c r="F138" s="99">
        <f>+F139+F140+F141</f>
        <v>8444.7</v>
      </c>
      <c r="G138" s="63">
        <f>+G139+G140+G141</f>
        <v>8444.7</v>
      </c>
    </row>
    <row r="139" spans="1:7" s="11" customFormat="1" ht="37.5">
      <c r="A139" s="77" t="s">
        <v>154</v>
      </c>
      <c r="B139" s="31" t="s">
        <v>21</v>
      </c>
      <c r="C139" s="26" t="s">
        <v>47</v>
      </c>
      <c r="D139" s="26" t="s">
        <v>487</v>
      </c>
      <c r="E139" s="32" t="s">
        <v>155</v>
      </c>
      <c r="F139" s="98">
        <v>7745.1</v>
      </c>
      <c r="G139" s="65">
        <v>7745.1</v>
      </c>
    </row>
    <row r="140" spans="1:7" s="11" customFormat="1" ht="37.5">
      <c r="A140" s="77" t="s">
        <v>157</v>
      </c>
      <c r="B140" s="31" t="s">
        <v>21</v>
      </c>
      <c r="C140" s="26" t="s">
        <v>47</v>
      </c>
      <c r="D140" s="26" t="s">
        <v>487</v>
      </c>
      <c r="E140" s="32" t="s">
        <v>156</v>
      </c>
      <c r="F140" s="98">
        <v>695.6</v>
      </c>
      <c r="G140" s="65">
        <v>695.6</v>
      </c>
    </row>
    <row r="141" spans="1:7" s="11" customFormat="1" ht="20.25">
      <c r="A141" s="77" t="s">
        <v>158</v>
      </c>
      <c r="B141" s="31" t="s">
        <v>21</v>
      </c>
      <c r="C141" s="26" t="s">
        <v>47</v>
      </c>
      <c r="D141" s="26" t="s">
        <v>487</v>
      </c>
      <c r="E141" s="32" t="s">
        <v>159</v>
      </c>
      <c r="F141" s="98">
        <v>4</v>
      </c>
      <c r="G141" s="65">
        <v>4</v>
      </c>
    </row>
    <row r="142" spans="1:7" s="8" customFormat="1" ht="20.25">
      <c r="A142" s="76" t="s">
        <v>95</v>
      </c>
      <c r="B142" s="29" t="s">
        <v>21</v>
      </c>
      <c r="C142" s="25" t="s">
        <v>47</v>
      </c>
      <c r="D142" s="25" t="s">
        <v>196</v>
      </c>
      <c r="E142" s="30"/>
      <c r="F142" s="98">
        <f>+F143+F147</f>
        <v>4706</v>
      </c>
      <c r="G142" s="98">
        <f>+G143+G147</f>
        <v>10634.8</v>
      </c>
    </row>
    <row r="143" spans="1:7" s="9" customFormat="1" ht="23.25" customHeight="1">
      <c r="A143" s="76" t="s">
        <v>128</v>
      </c>
      <c r="B143" s="29" t="s">
        <v>21</v>
      </c>
      <c r="C143" s="25" t="s">
        <v>47</v>
      </c>
      <c r="D143" s="25" t="s">
        <v>283</v>
      </c>
      <c r="E143" s="30"/>
      <c r="F143" s="98">
        <f>SUM(F144)</f>
        <v>4706</v>
      </c>
      <c r="G143" s="65">
        <f>SUM(G144)</f>
        <v>4640</v>
      </c>
    </row>
    <row r="144" spans="1:7" s="4" customFormat="1" ht="37.5">
      <c r="A144" s="76" t="s">
        <v>107</v>
      </c>
      <c r="B144" s="31" t="s">
        <v>21</v>
      </c>
      <c r="C144" s="26" t="s">
        <v>47</v>
      </c>
      <c r="D144" s="26" t="s">
        <v>284</v>
      </c>
      <c r="E144" s="32"/>
      <c r="F144" s="99">
        <f>+F145+F146</f>
        <v>4706</v>
      </c>
      <c r="G144" s="63">
        <f>+G145+G146</f>
        <v>4640</v>
      </c>
    </row>
    <row r="145" spans="1:7" s="11" customFormat="1" ht="37.5">
      <c r="A145" s="77" t="s">
        <v>157</v>
      </c>
      <c r="B145" s="31" t="s">
        <v>21</v>
      </c>
      <c r="C145" s="26" t="s">
        <v>47</v>
      </c>
      <c r="D145" s="26" t="s">
        <v>284</v>
      </c>
      <c r="E145" s="32" t="s">
        <v>156</v>
      </c>
      <c r="F145" s="98">
        <v>4486</v>
      </c>
      <c r="G145" s="65">
        <v>4420</v>
      </c>
    </row>
    <row r="146" spans="1:7" s="11" customFormat="1" ht="20.25">
      <c r="A146" s="77" t="s">
        <v>158</v>
      </c>
      <c r="B146" s="31" t="s">
        <v>21</v>
      </c>
      <c r="C146" s="26" t="s">
        <v>47</v>
      </c>
      <c r="D146" s="26" t="s">
        <v>284</v>
      </c>
      <c r="E146" s="32" t="s">
        <v>159</v>
      </c>
      <c r="F146" s="98">
        <v>220</v>
      </c>
      <c r="G146" s="65">
        <v>220</v>
      </c>
    </row>
    <row r="147" spans="1:7" s="5" customFormat="1" ht="20.25">
      <c r="A147" s="86" t="s">
        <v>470</v>
      </c>
      <c r="B147" s="31" t="s">
        <v>21</v>
      </c>
      <c r="C147" s="26" t="s">
        <v>47</v>
      </c>
      <c r="D147" s="26" t="s">
        <v>473</v>
      </c>
      <c r="E147" s="32"/>
      <c r="F147" s="98">
        <f>+F148+F151</f>
        <v>0</v>
      </c>
      <c r="G147" s="65">
        <f>+G148+G151</f>
        <v>5994.8</v>
      </c>
    </row>
    <row r="148" spans="1:7" s="5" customFormat="1" ht="37.5">
      <c r="A148" s="86" t="s">
        <v>479</v>
      </c>
      <c r="B148" s="31" t="s">
        <v>21</v>
      </c>
      <c r="C148" s="26" t="s">
        <v>47</v>
      </c>
      <c r="D148" s="26" t="s">
        <v>478</v>
      </c>
      <c r="E148" s="32"/>
      <c r="F148" s="98">
        <f>+F149+F150</f>
        <v>0</v>
      </c>
      <c r="G148" s="65">
        <f>+G149+G150</f>
        <v>650</v>
      </c>
    </row>
    <row r="149" spans="1:7" s="11" customFormat="1" ht="37.5">
      <c r="A149" s="77" t="s">
        <v>157</v>
      </c>
      <c r="B149" s="31" t="s">
        <v>21</v>
      </c>
      <c r="C149" s="26" t="s">
        <v>47</v>
      </c>
      <c r="D149" s="26" t="s">
        <v>478</v>
      </c>
      <c r="E149" s="32" t="s">
        <v>156</v>
      </c>
      <c r="F149" s="98">
        <v>0</v>
      </c>
      <c r="G149" s="65">
        <v>400</v>
      </c>
    </row>
    <row r="150" spans="1:7" s="11" customFormat="1" ht="56.25">
      <c r="A150" s="77" t="s">
        <v>180</v>
      </c>
      <c r="B150" s="31" t="s">
        <v>21</v>
      </c>
      <c r="C150" s="26" t="s">
        <v>47</v>
      </c>
      <c r="D150" s="26" t="s">
        <v>478</v>
      </c>
      <c r="E150" s="32" t="s">
        <v>179</v>
      </c>
      <c r="F150" s="98">
        <v>0</v>
      </c>
      <c r="G150" s="65">
        <v>250</v>
      </c>
    </row>
    <row r="151" spans="1:7" s="5" customFormat="1" ht="37.5">
      <c r="A151" s="86" t="s">
        <v>480</v>
      </c>
      <c r="B151" s="31" t="s">
        <v>21</v>
      </c>
      <c r="C151" s="26" t="s">
        <v>47</v>
      </c>
      <c r="D151" s="26" t="s">
        <v>481</v>
      </c>
      <c r="E151" s="32"/>
      <c r="F151" s="98">
        <f>+F152+F153+F154</f>
        <v>0</v>
      </c>
      <c r="G151" s="65">
        <f>+G152+G153+G154</f>
        <v>5344.8</v>
      </c>
    </row>
    <row r="152" spans="1:7" s="11" customFormat="1" ht="20.25">
      <c r="A152" s="85" t="s">
        <v>501</v>
      </c>
      <c r="B152" s="31" t="s">
        <v>21</v>
      </c>
      <c r="C152" s="26" t="s">
        <v>47</v>
      </c>
      <c r="D152" s="26" t="s">
        <v>481</v>
      </c>
      <c r="E152" s="32" t="s">
        <v>162</v>
      </c>
      <c r="F152" s="98">
        <v>0</v>
      </c>
      <c r="G152" s="65">
        <v>4782.8</v>
      </c>
    </row>
    <row r="153" spans="1:7" s="11" customFormat="1" ht="37.5">
      <c r="A153" s="77" t="s">
        <v>157</v>
      </c>
      <c r="B153" s="31" t="s">
        <v>21</v>
      </c>
      <c r="C153" s="26" t="s">
        <v>47</v>
      </c>
      <c r="D153" s="26" t="s">
        <v>481</v>
      </c>
      <c r="E153" s="32" t="s">
        <v>156</v>
      </c>
      <c r="F153" s="98">
        <v>0</v>
      </c>
      <c r="G153" s="65">
        <v>549</v>
      </c>
    </row>
    <row r="154" spans="1:7" s="11" customFormat="1" ht="20.25">
      <c r="A154" s="77" t="s">
        <v>158</v>
      </c>
      <c r="B154" s="31" t="s">
        <v>21</v>
      </c>
      <c r="C154" s="26" t="s">
        <v>47</v>
      </c>
      <c r="D154" s="26" t="s">
        <v>481</v>
      </c>
      <c r="E154" s="32" t="s">
        <v>159</v>
      </c>
      <c r="F154" s="98">
        <v>0</v>
      </c>
      <c r="G154" s="65">
        <v>13</v>
      </c>
    </row>
    <row r="155" spans="1:7" s="13" customFormat="1" ht="37.5">
      <c r="A155" s="88" t="s">
        <v>50</v>
      </c>
      <c r="B155" s="109" t="s">
        <v>31</v>
      </c>
      <c r="C155" s="61" t="s">
        <v>22</v>
      </c>
      <c r="D155" s="61"/>
      <c r="E155" s="110"/>
      <c r="F155" s="103">
        <f>+F156+F164</f>
        <v>2194.7</v>
      </c>
      <c r="G155" s="69">
        <f>+G156+G164</f>
        <v>2194.7</v>
      </c>
    </row>
    <row r="156" spans="1:7" s="9" customFormat="1" ht="56.25">
      <c r="A156" s="78" t="s">
        <v>94</v>
      </c>
      <c r="B156" s="31" t="s">
        <v>31</v>
      </c>
      <c r="C156" s="26" t="s">
        <v>36</v>
      </c>
      <c r="D156" s="26"/>
      <c r="E156" s="32"/>
      <c r="F156" s="99">
        <f aca="true" t="shared" si="3" ref="F156:G158">+F157</f>
        <v>1800</v>
      </c>
      <c r="G156" s="63">
        <f t="shared" si="3"/>
        <v>1800</v>
      </c>
    </row>
    <row r="157" spans="1:7" s="8" customFormat="1" ht="20.25">
      <c r="A157" s="76" t="s">
        <v>95</v>
      </c>
      <c r="B157" s="29" t="s">
        <v>31</v>
      </c>
      <c r="C157" s="25" t="s">
        <v>36</v>
      </c>
      <c r="D157" s="25" t="s">
        <v>196</v>
      </c>
      <c r="E157" s="30"/>
      <c r="F157" s="98">
        <f t="shared" si="3"/>
        <v>1800</v>
      </c>
      <c r="G157" s="65">
        <f t="shared" si="3"/>
        <v>1800</v>
      </c>
    </row>
    <row r="158" spans="1:7" s="4" customFormat="1" ht="20.25">
      <c r="A158" s="76" t="s">
        <v>127</v>
      </c>
      <c r="B158" s="29" t="s">
        <v>31</v>
      </c>
      <c r="C158" s="25" t="s">
        <v>36</v>
      </c>
      <c r="D158" s="25" t="s">
        <v>218</v>
      </c>
      <c r="E158" s="30" t="s">
        <v>34</v>
      </c>
      <c r="F158" s="98">
        <f t="shared" si="3"/>
        <v>1800</v>
      </c>
      <c r="G158" s="65">
        <f t="shared" si="3"/>
        <v>1800</v>
      </c>
    </row>
    <row r="159" spans="1:7" s="4" customFormat="1" ht="75">
      <c r="A159" s="76" t="s">
        <v>367</v>
      </c>
      <c r="B159" s="29" t="s">
        <v>31</v>
      </c>
      <c r="C159" s="25" t="s">
        <v>36</v>
      </c>
      <c r="D159" s="25" t="s">
        <v>219</v>
      </c>
      <c r="E159" s="30"/>
      <c r="F159" s="98">
        <f>+F160+F162</f>
        <v>1800</v>
      </c>
      <c r="G159" s="65">
        <f>+G160+G162</f>
        <v>1800</v>
      </c>
    </row>
    <row r="160" spans="1:7" s="4" customFormat="1" ht="56.25">
      <c r="A160" s="76" t="s">
        <v>148</v>
      </c>
      <c r="B160" s="29" t="s">
        <v>31</v>
      </c>
      <c r="C160" s="25" t="s">
        <v>36</v>
      </c>
      <c r="D160" s="25" t="s">
        <v>344</v>
      </c>
      <c r="E160" s="30"/>
      <c r="F160" s="98">
        <f>+F161</f>
        <v>800</v>
      </c>
      <c r="G160" s="65">
        <f>+G161</f>
        <v>800</v>
      </c>
    </row>
    <row r="161" spans="1:7" s="11" customFormat="1" ht="37.5">
      <c r="A161" s="77" t="s">
        <v>157</v>
      </c>
      <c r="B161" s="29" t="s">
        <v>31</v>
      </c>
      <c r="C161" s="25" t="s">
        <v>36</v>
      </c>
      <c r="D161" s="25" t="s">
        <v>344</v>
      </c>
      <c r="E161" s="30" t="s">
        <v>156</v>
      </c>
      <c r="F161" s="98">
        <v>800</v>
      </c>
      <c r="G161" s="65">
        <v>800</v>
      </c>
    </row>
    <row r="162" spans="1:7" s="4" customFormat="1" ht="56.25">
      <c r="A162" s="76" t="s">
        <v>366</v>
      </c>
      <c r="B162" s="29" t="s">
        <v>31</v>
      </c>
      <c r="C162" s="25" t="s">
        <v>36</v>
      </c>
      <c r="D162" s="25" t="s">
        <v>348</v>
      </c>
      <c r="E162" s="30"/>
      <c r="F162" s="98">
        <f>+F163</f>
        <v>1000</v>
      </c>
      <c r="G162" s="65">
        <f>+G163</f>
        <v>1000</v>
      </c>
    </row>
    <row r="163" spans="1:7" s="11" customFormat="1" ht="37.5">
      <c r="A163" s="77" t="s">
        <v>157</v>
      </c>
      <c r="B163" s="29" t="s">
        <v>31</v>
      </c>
      <c r="C163" s="25" t="s">
        <v>36</v>
      </c>
      <c r="D163" s="25" t="s">
        <v>348</v>
      </c>
      <c r="E163" s="30" t="s">
        <v>156</v>
      </c>
      <c r="F163" s="98">
        <v>1000</v>
      </c>
      <c r="G163" s="65">
        <v>1000</v>
      </c>
    </row>
    <row r="164" spans="1:7" s="11" customFormat="1" ht="37.5">
      <c r="A164" s="78" t="s">
        <v>59</v>
      </c>
      <c r="B164" s="31" t="s">
        <v>31</v>
      </c>
      <c r="C164" s="26" t="s">
        <v>61</v>
      </c>
      <c r="D164" s="26"/>
      <c r="E164" s="32"/>
      <c r="F164" s="99">
        <f>+F165</f>
        <v>394.7</v>
      </c>
      <c r="G164" s="63">
        <f>+G165</f>
        <v>394.7</v>
      </c>
    </row>
    <row r="165" spans="1:7" s="9" customFormat="1" ht="75">
      <c r="A165" s="76" t="s">
        <v>153</v>
      </c>
      <c r="B165" s="31" t="s">
        <v>31</v>
      </c>
      <c r="C165" s="26" t="s">
        <v>61</v>
      </c>
      <c r="D165" s="26" t="s">
        <v>271</v>
      </c>
      <c r="E165" s="32"/>
      <c r="F165" s="99">
        <f>+F166</f>
        <v>394.7</v>
      </c>
      <c r="G165" s="63">
        <f>+G166</f>
        <v>394.7</v>
      </c>
    </row>
    <row r="166" spans="1:7" s="9" customFormat="1" ht="20.25">
      <c r="A166" s="81" t="s">
        <v>89</v>
      </c>
      <c r="B166" s="31" t="s">
        <v>31</v>
      </c>
      <c r="C166" s="26" t="s">
        <v>61</v>
      </c>
      <c r="D166" s="26" t="s">
        <v>272</v>
      </c>
      <c r="E166" s="32"/>
      <c r="F166" s="99">
        <f>+F169+F167</f>
        <v>394.7</v>
      </c>
      <c r="G166" s="99">
        <f>+G169+G167</f>
        <v>394.7</v>
      </c>
    </row>
    <row r="167" spans="1:7" s="4" customFormat="1" ht="37.5">
      <c r="A167" s="76" t="s">
        <v>60</v>
      </c>
      <c r="B167" s="31" t="s">
        <v>31</v>
      </c>
      <c r="C167" s="26" t="s">
        <v>61</v>
      </c>
      <c r="D167" s="26" t="s">
        <v>273</v>
      </c>
      <c r="E167" s="32"/>
      <c r="F167" s="99">
        <f>+F168</f>
        <v>375</v>
      </c>
      <c r="G167" s="63">
        <f>+G168</f>
        <v>375</v>
      </c>
    </row>
    <row r="168" spans="1:7" s="11" customFormat="1" ht="37.5">
      <c r="A168" s="77" t="s">
        <v>157</v>
      </c>
      <c r="B168" s="31" t="s">
        <v>31</v>
      </c>
      <c r="C168" s="26" t="s">
        <v>61</v>
      </c>
      <c r="D168" s="26" t="s">
        <v>273</v>
      </c>
      <c r="E168" s="32" t="s">
        <v>156</v>
      </c>
      <c r="F168" s="98">
        <v>375</v>
      </c>
      <c r="G168" s="65">
        <v>375</v>
      </c>
    </row>
    <row r="169" spans="1:7" s="11" customFormat="1" ht="56.25">
      <c r="A169" s="76" t="s">
        <v>99</v>
      </c>
      <c r="B169" s="31" t="s">
        <v>31</v>
      </c>
      <c r="C169" s="26" t="s">
        <v>61</v>
      </c>
      <c r="D169" s="26" t="s">
        <v>357</v>
      </c>
      <c r="E169" s="32"/>
      <c r="F169" s="99">
        <f>+F170</f>
        <v>19.7</v>
      </c>
      <c r="G169" s="63">
        <f>+G170</f>
        <v>19.7</v>
      </c>
    </row>
    <row r="170" spans="1:7" s="11" customFormat="1" ht="37.5">
      <c r="A170" s="77" t="s">
        <v>157</v>
      </c>
      <c r="B170" s="31" t="s">
        <v>31</v>
      </c>
      <c r="C170" s="26" t="s">
        <v>61</v>
      </c>
      <c r="D170" s="26" t="s">
        <v>357</v>
      </c>
      <c r="E170" s="32" t="s">
        <v>156</v>
      </c>
      <c r="F170" s="98">
        <v>19.7</v>
      </c>
      <c r="G170" s="65">
        <v>19.7</v>
      </c>
    </row>
    <row r="171" spans="1:7" s="13" customFormat="1" ht="20.25">
      <c r="A171" s="88" t="s">
        <v>37</v>
      </c>
      <c r="B171" s="109" t="s">
        <v>29</v>
      </c>
      <c r="C171" s="61" t="s">
        <v>22</v>
      </c>
      <c r="D171" s="61"/>
      <c r="E171" s="110"/>
      <c r="F171" s="103">
        <f>SUM(F172+F185+F206+F226)</f>
        <v>45852.299999999996</v>
      </c>
      <c r="G171" s="103">
        <f>SUM(G172+G185+G206+G226)</f>
        <v>45251.899999999994</v>
      </c>
    </row>
    <row r="172" spans="1:7" s="9" customFormat="1" ht="20.25">
      <c r="A172" s="76" t="s">
        <v>3</v>
      </c>
      <c r="B172" s="29" t="s">
        <v>29</v>
      </c>
      <c r="C172" s="25" t="s">
        <v>24</v>
      </c>
      <c r="D172" s="25"/>
      <c r="E172" s="30"/>
      <c r="F172" s="98">
        <f>F178+F173</f>
        <v>388</v>
      </c>
      <c r="G172" s="65">
        <f>G178+G173</f>
        <v>371.6</v>
      </c>
    </row>
    <row r="173" spans="1:7" s="8" customFormat="1" ht="56.25">
      <c r="A173" s="76" t="s">
        <v>406</v>
      </c>
      <c r="B173" s="29" t="s">
        <v>29</v>
      </c>
      <c r="C173" s="25" t="s">
        <v>24</v>
      </c>
      <c r="D173" s="25" t="s">
        <v>215</v>
      </c>
      <c r="E173" s="30"/>
      <c r="F173" s="98">
        <f>SUM(F174)</f>
        <v>245</v>
      </c>
      <c r="G173" s="65">
        <f>SUM(G174)</f>
        <v>220</v>
      </c>
    </row>
    <row r="174" spans="1:7" s="4" customFormat="1" ht="75">
      <c r="A174" s="76" t="s">
        <v>101</v>
      </c>
      <c r="B174" s="29" t="s">
        <v>29</v>
      </c>
      <c r="C174" s="25" t="s">
        <v>24</v>
      </c>
      <c r="D174" s="25" t="s">
        <v>217</v>
      </c>
      <c r="E174" s="30"/>
      <c r="F174" s="98">
        <f>SUM(F175+F176+F177)</f>
        <v>245</v>
      </c>
      <c r="G174" s="65">
        <f>SUM(G175+G176+G177)</f>
        <v>220</v>
      </c>
    </row>
    <row r="175" spans="1:7" s="11" customFormat="1" ht="37.5">
      <c r="A175" s="77" t="s">
        <v>157</v>
      </c>
      <c r="B175" s="29" t="s">
        <v>29</v>
      </c>
      <c r="C175" s="25" t="s">
        <v>24</v>
      </c>
      <c r="D175" s="25" t="s">
        <v>217</v>
      </c>
      <c r="E175" s="30" t="s">
        <v>156</v>
      </c>
      <c r="F175" s="98">
        <v>70</v>
      </c>
      <c r="G175" s="65">
        <v>70</v>
      </c>
    </row>
    <row r="176" spans="1:7" s="11" customFormat="1" ht="20.25">
      <c r="A176" s="77" t="s">
        <v>186</v>
      </c>
      <c r="B176" s="29" t="s">
        <v>29</v>
      </c>
      <c r="C176" s="25" t="s">
        <v>24</v>
      </c>
      <c r="D176" s="25" t="s">
        <v>217</v>
      </c>
      <c r="E176" s="30" t="s">
        <v>185</v>
      </c>
      <c r="F176" s="98">
        <v>125</v>
      </c>
      <c r="G176" s="65">
        <v>100</v>
      </c>
    </row>
    <row r="177" spans="1:7" s="11" customFormat="1" ht="20.25">
      <c r="A177" s="77" t="s">
        <v>163</v>
      </c>
      <c r="B177" s="29" t="s">
        <v>29</v>
      </c>
      <c r="C177" s="25" t="s">
        <v>24</v>
      </c>
      <c r="D177" s="25" t="s">
        <v>217</v>
      </c>
      <c r="E177" s="30" t="s">
        <v>164</v>
      </c>
      <c r="F177" s="98">
        <v>50</v>
      </c>
      <c r="G177" s="65">
        <v>50</v>
      </c>
    </row>
    <row r="178" spans="1:7" s="8" customFormat="1" ht="56.25">
      <c r="A178" s="80" t="s">
        <v>435</v>
      </c>
      <c r="B178" s="29" t="s">
        <v>29</v>
      </c>
      <c r="C178" s="25" t="s">
        <v>24</v>
      </c>
      <c r="D178" s="25" t="s">
        <v>431</v>
      </c>
      <c r="E178" s="30"/>
      <c r="F178" s="98">
        <f>F179</f>
        <v>143</v>
      </c>
      <c r="G178" s="65">
        <f>G179</f>
        <v>151.6</v>
      </c>
    </row>
    <row r="179" spans="1:7" s="9" customFormat="1" ht="37.5">
      <c r="A179" s="80" t="s">
        <v>436</v>
      </c>
      <c r="B179" s="29" t="s">
        <v>29</v>
      </c>
      <c r="C179" s="25" t="s">
        <v>24</v>
      </c>
      <c r="D179" s="25" t="s">
        <v>432</v>
      </c>
      <c r="E179" s="30"/>
      <c r="F179" s="98">
        <f>F180</f>
        <v>143</v>
      </c>
      <c r="G179" s="65">
        <f>G180</f>
        <v>151.6</v>
      </c>
    </row>
    <row r="180" spans="1:7" s="4" customFormat="1" ht="42" customHeight="1">
      <c r="A180" s="80" t="s">
        <v>437</v>
      </c>
      <c r="B180" s="31" t="s">
        <v>29</v>
      </c>
      <c r="C180" s="26" t="s">
        <v>24</v>
      </c>
      <c r="D180" s="26" t="s">
        <v>433</v>
      </c>
      <c r="E180" s="32"/>
      <c r="F180" s="99">
        <f>F181+F183</f>
        <v>143</v>
      </c>
      <c r="G180" s="63">
        <f>G181+G183</f>
        <v>151.6</v>
      </c>
    </row>
    <row r="181" spans="1:7" s="4" customFormat="1" ht="56.25">
      <c r="A181" s="80" t="s">
        <v>496</v>
      </c>
      <c r="B181" s="31" t="s">
        <v>29</v>
      </c>
      <c r="C181" s="26" t="s">
        <v>24</v>
      </c>
      <c r="D181" s="26" t="s">
        <v>434</v>
      </c>
      <c r="E181" s="32"/>
      <c r="F181" s="99">
        <f>F182</f>
        <v>114.4</v>
      </c>
      <c r="G181" s="63">
        <f>G182</f>
        <v>121.3</v>
      </c>
    </row>
    <row r="182" spans="1:7" s="11" customFormat="1" ht="37.5">
      <c r="A182" s="77" t="s">
        <v>157</v>
      </c>
      <c r="B182" s="31" t="s">
        <v>29</v>
      </c>
      <c r="C182" s="26" t="s">
        <v>24</v>
      </c>
      <c r="D182" s="26" t="s">
        <v>434</v>
      </c>
      <c r="E182" s="32" t="s">
        <v>156</v>
      </c>
      <c r="F182" s="98">
        <v>114.4</v>
      </c>
      <c r="G182" s="65">
        <v>121.3</v>
      </c>
    </row>
    <row r="183" spans="1:7" s="4" customFormat="1" ht="56.25">
      <c r="A183" s="80" t="s">
        <v>465</v>
      </c>
      <c r="B183" s="31" t="s">
        <v>29</v>
      </c>
      <c r="C183" s="26" t="s">
        <v>24</v>
      </c>
      <c r="D183" s="26" t="s">
        <v>464</v>
      </c>
      <c r="E183" s="32"/>
      <c r="F183" s="99">
        <f>F184</f>
        <v>28.6</v>
      </c>
      <c r="G183" s="63">
        <f>G184</f>
        <v>30.3</v>
      </c>
    </row>
    <row r="184" spans="1:7" s="11" customFormat="1" ht="37.5">
      <c r="A184" s="77" t="s">
        <v>157</v>
      </c>
      <c r="B184" s="31" t="s">
        <v>29</v>
      </c>
      <c r="C184" s="26" t="s">
        <v>24</v>
      </c>
      <c r="D184" s="26" t="s">
        <v>464</v>
      </c>
      <c r="E184" s="32" t="s">
        <v>156</v>
      </c>
      <c r="F184" s="98">
        <v>28.6</v>
      </c>
      <c r="G184" s="65">
        <v>30.3</v>
      </c>
    </row>
    <row r="185" spans="1:7" s="9" customFormat="1" ht="20.25">
      <c r="A185" s="76" t="s">
        <v>38</v>
      </c>
      <c r="B185" s="29" t="s">
        <v>29</v>
      </c>
      <c r="C185" s="25" t="s">
        <v>26</v>
      </c>
      <c r="D185" s="25"/>
      <c r="E185" s="30"/>
      <c r="F185" s="98">
        <f>F186+F192+F201</f>
        <v>7320.4</v>
      </c>
      <c r="G185" s="65">
        <f>G186+G192+G201</f>
        <v>7320.4</v>
      </c>
    </row>
    <row r="186" spans="1:7" s="8" customFormat="1" ht="56.25">
      <c r="A186" s="57" t="s">
        <v>449</v>
      </c>
      <c r="B186" s="29" t="s">
        <v>29</v>
      </c>
      <c r="C186" s="25" t="s">
        <v>26</v>
      </c>
      <c r="D186" s="25" t="s">
        <v>450</v>
      </c>
      <c r="E186" s="30"/>
      <c r="F186" s="98">
        <f>+F187</f>
        <v>5000</v>
      </c>
      <c r="G186" s="65">
        <f>+G187</f>
        <v>0</v>
      </c>
    </row>
    <row r="187" spans="1:7" s="9" customFormat="1" ht="37.5">
      <c r="A187" s="59" t="s">
        <v>451</v>
      </c>
      <c r="B187" s="29" t="s">
        <v>29</v>
      </c>
      <c r="C187" s="25" t="s">
        <v>26</v>
      </c>
      <c r="D187" s="25" t="s">
        <v>453</v>
      </c>
      <c r="E187" s="30"/>
      <c r="F187" s="98">
        <f>+F188+F190</f>
        <v>5000</v>
      </c>
      <c r="G187" s="65">
        <f>+G188+G190</f>
        <v>0</v>
      </c>
    </row>
    <row r="188" spans="1:7" s="4" customFormat="1" ht="56.25">
      <c r="A188" s="58" t="s">
        <v>452</v>
      </c>
      <c r="B188" s="31" t="s">
        <v>29</v>
      </c>
      <c r="C188" s="26" t="s">
        <v>26</v>
      </c>
      <c r="D188" s="25" t="s">
        <v>454</v>
      </c>
      <c r="E188" s="32"/>
      <c r="F188" s="99">
        <f>+F189</f>
        <v>3100</v>
      </c>
      <c r="G188" s="63">
        <f>+G189</f>
        <v>0</v>
      </c>
    </row>
    <row r="189" spans="1:7" s="11" customFormat="1" ht="56.25">
      <c r="A189" s="95" t="s">
        <v>180</v>
      </c>
      <c r="B189" s="31" t="s">
        <v>29</v>
      </c>
      <c r="C189" s="26" t="s">
        <v>26</v>
      </c>
      <c r="D189" s="26" t="s">
        <v>454</v>
      </c>
      <c r="E189" s="32" t="s">
        <v>179</v>
      </c>
      <c r="F189" s="98">
        <v>3100</v>
      </c>
      <c r="G189" s="65">
        <v>0</v>
      </c>
    </row>
    <row r="190" spans="1:7" s="4" customFormat="1" ht="56.25">
      <c r="A190" s="59" t="s">
        <v>455</v>
      </c>
      <c r="B190" s="31" t="s">
        <v>29</v>
      </c>
      <c r="C190" s="26" t="s">
        <v>26</v>
      </c>
      <c r="D190" s="25" t="s">
        <v>456</v>
      </c>
      <c r="E190" s="32"/>
      <c r="F190" s="99">
        <f>+F191</f>
        <v>1900</v>
      </c>
      <c r="G190" s="63">
        <f>+G191</f>
        <v>0</v>
      </c>
    </row>
    <row r="191" spans="1:7" s="11" customFormat="1" ht="56.25">
      <c r="A191" s="95" t="s">
        <v>180</v>
      </c>
      <c r="B191" s="31" t="s">
        <v>29</v>
      </c>
      <c r="C191" s="26" t="s">
        <v>26</v>
      </c>
      <c r="D191" s="26" t="s">
        <v>456</v>
      </c>
      <c r="E191" s="32" t="s">
        <v>179</v>
      </c>
      <c r="F191" s="98">
        <v>1900</v>
      </c>
      <c r="G191" s="65">
        <v>0</v>
      </c>
    </row>
    <row r="192" spans="1:7" s="8" customFormat="1" ht="20.25">
      <c r="A192" s="76" t="s">
        <v>95</v>
      </c>
      <c r="B192" s="29" t="s">
        <v>29</v>
      </c>
      <c r="C192" s="25" t="s">
        <v>26</v>
      </c>
      <c r="D192" s="25" t="s">
        <v>196</v>
      </c>
      <c r="E192" s="30"/>
      <c r="F192" s="98">
        <f>+F193+F196+F198</f>
        <v>320.4</v>
      </c>
      <c r="G192" s="65">
        <f>+G193+G196+G198</f>
        <v>5320.4</v>
      </c>
    </row>
    <row r="193" spans="1:7" s="9" customFormat="1" ht="37.5">
      <c r="A193" s="76" t="s">
        <v>129</v>
      </c>
      <c r="B193" s="29" t="s">
        <v>29</v>
      </c>
      <c r="C193" s="25" t="s">
        <v>26</v>
      </c>
      <c r="D193" s="25" t="s">
        <v>286</v>
      </c>
      <c r="E193" s="30"/>
      <c r="F193" s="98">
        <f>+F194</f>
        <v>300</v>
      </c>
      <c r="G193" s="98">
        <f>+G194</f>
        <v>300</v>
      </c>
    </row>
    <row r="194" spans="1:7" s="4" customFormat="1" ht="20.25">
      <c r="A194" s="76" t="s">
        <v>131</v>
      </c>
      <c r="B194" s="31" t="s">
        <v>29</v>
      </c>
      <c r="C194" s="26" t="s">
        <v>26</v>
      </c>
      <c r="D194" s="26" t="s">
        <v>287</v>
      </c>
      <c r="E194" s="32"/>
      <c r="F194" s="99">
        <f>+F195</f>
        <v>300</v>
      </c>
      <c r="G194" s="99">
        <f>+G195</f>
        <v>300</v>
      </c>
    </row>
    <row r="195" spans="1:7" s="11" customFormat="1" ht="37.5">
      <c r="A195" s="77" t="s">
        <v>157</v>
      </c>
      <c r="B195" s="31" t="s">
        <v>29</v>
      </c>
      <c r="C195" s="26" t="s">
        <v>26</v>
      </c>
      <c r="D195" s="26" t="s">
        <v>287</v>
      </c>
      <c r="E195" s="32" t="s">
        <v>156</v>
      </c>
      <c r="F195" s="98">
        <v>300</v>
      </c>
      <c r="G195" s="65">
        <v>300</v>
      </c>
    </row>
    <row r="196" spans="1:7" s="4" customFormat="1" ht="37.5">
      <c r="A196" s="76" t="s">
        <v>458</v>
      </c>
      <c r="B196" s="31" t="s">
        <v>29</v>
      </c>
      <c r="C196" s="26" t="s">
        <v>26</v>
      </c>
      <c r="D196" s="26" t="s">
        <v>457</v>
      </c>
      <c r="E196" s="32"/>
      <c r="F196" s="99">
        <f>+F197</f>
        <v>20.4</v>
      </c>
      <c r="G196" s="63">
        <f>+G197</f>
        <v>20.4</v>
      </c>
    </row>
    <row r="197" spans="1:7" s="11" customFormat="1" ht="37.5">
      <c r="A197" s="77" t="s">
        <v>157</v>
      </c>
      <c r="B197" s="31" t="s">
        <v>29</v>
      </c>
      <c r="C197" s="26" t="s">
        <v>26</v>
      </c>
      <c r="D197" s="26" t="s">
        <v>457</v>
      </c>
      <c r="E197" s="32" t="s">
        <v>156</v>
      </c>
      <c r="F197" s="98">
        <v>20.4</v>
      </c>
      <c r="G197" s="65">
        <v>20.4</v>
      </c>
    </row>
    <row r="198" spans="1:7" s="5" customFormat="1" ht="20.25">
      <c r="A198" s="86" t="s">
        <v>493</v>
      </c>
      <c r="B198" s="29" t="s">
        <v>29</v>
      </c>
      <c r="C198" s="25" t="s">
        <v>26</v>
      </c>
      <c r="D198" s="25" t="s">
        <v>473</v>
      </c>
      <c r="E198" s="30"/>
      <c r="F198" s="104">
        <f>+F199</f>
        <v>0</v>
      </c>
      <c r="G198" s="68">
        <f>+G199</f>
        <v>5000</v>
      </c>
    </row>
    <row r="199" spans="1:7" s="5" customFormat="1" ht="37.5">
      <c r="A199" s="86" t="s">
        <v>492</v>
      </c>
      <c r="B199" s="29" t="s">
        <v>29</v>
      </c>
      <c r="C199" s="25" t="s">
        <v>26</v>
      </c>
      <c r="D199" s="25" t="s">
        <v>494</v>
      </c>
      <c r="E199" s="30"/>
      <c r="F199" s="104">
        <f>+F200</f>
        <v>0</v>
      </c>
      <c r="G199" s="68">
        <f>+G200</f>
        <v>5000</v>
      </c>
    </row>
    <row r="200" spans="1:7" s="11" customFormat="1" ht="56.25">
      <c r="A200" s="95" t="s">
        <v>180</v>
      </c>
      <c r="B200" s="29" t="s">
        <v>29</v>
      </c>
      <c r="C200" s="25" t="s">
        <v>26</v>
      </c>
      <c r="D200" s="25" t="s">
        <v>494</v>
      </c>
      <c r="E200" s="30" t="s">
        <v>179</v>
      </c>
      <c r="F200" s="104">
        <v>0</v>
      </c>
      <c r="G200" s="68">
        <v>5000</v>
      </c>
    </row>
    <row r="201" spans="1:7" s="8" customFormat="1" ht="37.5">
      <c r="A201" s="76" t="s">
        <v>389</v>
      </c>
      <c r="B201" s="29" t="s">
        <v>29</v>
      </c>
      <c r="C201" s="25" t="s">
        <v>26</v>
      </c>
      <c r="D201" s="25" t="s">
        <v>386</v>
      </c>
      <c r="E201" s="30"/>
      <c r="F201" s="98">
        <f aca="true" t="shared" si="4" ref="F201:G204">F202</f>
        <v>2000</v>
      </c>
      <c r="G201" s="65">
        <f t="shared" si="4"/>
        <v>2000</v>
      </c>
    </row>
    <row r="202" spans="1:7" s="9" customFormat="1" ht="20.25">
      <c r="A202" s="76" t="s">
        <v>390</v>
      </c>
      <c r="B202" s="29" t="s">
        <v>29</v>
      </c>
      <c r="C202" s="25" t="s">
        <v>26</v>
      </c>
      <c r="D202" s="25" t="s">
        <v>387</v>
      </c>
      <c r="E202" s="30"/>
      <c r="F202" s="98">
        <f t="shared" si="4"/>
        <v>2000</v>
      </c>
      <c r="G202" s="65">
        <f t="shared" si="4"/>
        <v>2000</v>
      </c>
    </row>
    <row r="203" spans="1:7" s="4" customFormat="1" ht="42" customHeight="1">
      <c r="A203" s="115" t="s">
        <v>430</v>
      </c>
      <c r="B203" s="31" t="s">
        <v>29</v>
      </c>
      <c r="C203" s="26" t="s">
        <v>26</v>
      </c>
      <c r="D203" s="26" t="s">
        <v>429</v>
      </c>
      <c r="E203" s="32"/>
      <c r="F203" s="99">
        <f t="shared" si="4"/>
        <v>2000</v>
      </c>
      <c r="G203" s="63">
        <f t="shared" si="4"/>
        <v>2000</v>
      </c>
    </row>
    <row r="204" spans="1:7" s="4" customFormat="1" ht="37.5">
      <c r="A204" s="76" t="s">
        <v>391</v>
      </c>
      <c r="B204" s="31" t="s">
        <v>29</v>
      </c>
      <c r="C204" s="26" t="s">
        <v>26</v>
      </c>
      <c r="D204" s="26" t="s">
        <v>388</v>
      </c>
      <c r="E204" s="32"/>
      <c r="F204" s="99">
        <f t="shared" si="4"/>
        <v>2000</v>
      </c>
      <c r="G204" s="63">
        <f t="shared" si="4"/>
        <v>2000</v>
      </c>
    </row>
    <row r="205" spans="1:7" s="11" customFormat="1" ht="37.5">
      <c r="A205" s="77" t="s">
        <v>157</v>
      </c>
      <c r="B205" s="31" t="s">
        <v>29</v>
      </c>
      <c r="C205" s="26" t="s">
        <v>26</v>
      </c>
      <c r="D205" s="26" t="s">
        <v>388</v>
      </c>
      <c r="E205" s="32" t="s">
        <v>156</v>
      </c>
      <c r="F205" s="98">
        <v>2000</v>
      </c>
      <c r="G205" s="65">
        <v>2000</v>
      </c>
    </row>
    <row r="206" spans="1:7" s="9" customFormat="1" ht="20.25">
      <c r="A206" s="78" t="s">
        <v>55</v>
      </c>
      <c r="B206" s="31" t="s">
        <v>29</v>
      </c>
      <c r="C206" s="26" t="s">
        <v>36</v>
      </c>
      <c r="D206" s="26"/>
      <c r="E206" s="32"/>
      <c r="F206" s="98">
        <f>F207+F216+F221</f>
        <v>31882.2</v>
      </c>
      <c r="G206" s="65">
        <f>G207+G216+G221</f>
        <v>31298.2</v>
      </c>
    </row>
    <row r="207" spans="1:7" s="8" customFormat="1" ht="54" customHeight="1">
      <c r="A207" s="116" t="s">
        <v>365</v>
      </c>
      <c r="B207" s="31" t="s">
        <v>29</v>
      </c>
      <c r="C207" s="26" t="s">
        <v>36</v>
      </c>
      <c r="D207" s="26" t="s">
        <v>292</v>
      </c>
      <c r="E207" s="32"/>
      <c r="F207" s="98">
        <f>F208</f>
        <v>31882.2</v>
      </c>
      <c r="G207" s="65">
        <f>G208</f>
        <v>0</v>
      </c>
    </row>
    <row r="208" spans="1:7" s="4" customFormat="1" ht="37.5">
      <c r="A208" s="79" t="s">
        <v>443</v>
      </c>
      <c r="B208" s="31" t="s">
        <v>29</v>
      </c>
      <c r="C208" s="26" t="s">
        <v>36</v>
      </c>
      <c r="D208" s="26" t="s">
        <v>299</v>
      </c>
      <c r="E208" s="32"/>
      <c r="F208" s="98">
        <f>F209+F211+F213</f>
        <v>31882.2</v>
      </c>
      <c r="G208" s="98">
        <f>G209+G211+G213</f>
        <v>0</v>
      </c>
    </row>
    <row r="209" spans="1:7" s="4" customFormat="1" ht="42" customHeight="1">
      <c r="A209" s="92" t="s">
        <v>444</v>
      </c>
      <c r="B209" s="31" t="s">
        <v>29</v>
      </c>
      <c r="C209" s="26" t="s">
        <v>36</v>
      </c>
      <c r="D209" s="26" t="s">
        <v>362</v>
      </c>
      <c r="E209" s="32"/>
      <c r="F209" s="98">
        <f>F210</f>
        <v>51.9</v>
      </c>
      <c r="G209" s="65">
        <f>G210</f>
        <v>0</v>
      </c>
    </row>
    <row r="210" spans="1:7" s="11" customFormat="1" ht="37.5">
      <c r="A210" s="77" t="s">
        <v>157</v>
      </c>
      <c r="B210" s="31" t="s">
        <v>29</v>
      </c>
      <c r="C210" s="26" t="s">
        <v>36</v>
      </c>
      <c r="D210" s="26" t="s">
        <v>362</v>
      </c>
      <c r="E210" s="32" t="s">
        <v>156</v>
      </c>
      <c r="F210" s="98">
        <v>51.9</v>
      </c>
      <c r="G210" s="65">
        <v>0</v>
      </c>
    </row>
    <row r="211" spans="1:7" s="4" customFormat="1" ht="60" customHeight="1">
      <c r="A211" s="78" t="s">
        <v>445</v>
      </c>
      <c r="B211" s="31" t="s">
        <v>29</v>
      </c>
      <c r="C211" s="26" t="s">
        <v>36</v>
      </c>
      <c r="D211" s="26" t="s">
        <v>338</v>
      </c>
      <c r="E211" s="32"/>
      <c r="F211" s="98">
        <f>F212</f>
        <v>16040.1</v>
      </c>
      <c r="G211" s="65">
        <f>G212</f>
        <v>0</v>
      </c>
    </row>
    <row r="212" spans="1:7" s="118" customFormat="1" ht="24" customHeight="1">
      <c r="A212" s="117" t="s">
        <v>168</v>
      </c>
      <c r="B212" s="31" t="s">
        <v>29</v>
      </c>
      <c r="C212" s="26" t="s">
        <v>36</v>
      </c>
      <c r="D212" s="26" t="s">
        <v>338</v>
      </c>
      <c r="E212" s="32" t="s">
        <v>167</v>
      </c>
      <c r="F212" s="98">
        <v>16040.1</v>
      </c>
      <c r="G212" s="65">
        <v>0</v>
      </c>
    </row>
    <row r="213" spans="1:7" s="4" customFormat="1" ht="55.5" customHeight="1">
      <c r="A213" s="79" t="s">
        <v>446</v>
      </c>
      <c r="B213" s="31" t="s">
        <v>29</v>
      </c>
      <c r="C213" s="26" t="s">
        <v>36</v>
      </c>
      <c r="D213" s="26" t="s">
        <v>317</v>
      </c>
      <c r="E213" s="32"/>
      <c r="F213" s="98">
        <f>+F214+F215</f>
        <v>15790.2</v>
      </c>
      <c r="G213" s="65">
        <f>+G214+G215</f>
        <v>0</v>
      </c>
    </row>
    <row r="214" spans="1:7" s="11" customFormat="1" ht="37.5">
      <c r="A214" s="77" t="s">
        <v>157</v>
      </c>
      <c r="B214" s="31" t="s">
        <v>29</v>
      </c>
      <c r="C214" s="26" t="s">
        <v>36</v>
      </c>
      <c r="D214" s="26" t="s">
        <v>318</v>
      </c>
      <c r="E214" s="32" t="s">
        <v>156</v>
      </c>
      <c r="F214" s="98">
        <v>4177.5</v>
      </c>
      <c r="G214" s="65">
        <v>0</v>
      </c>
    </row>
    <row r="215" spans="1:7" s="11" customFormat="1" ht="20.25">
      <c r="A215" s="78" t="s">
        <v>168</v>
      </c>
      <c r="B215" s="31" t="s">
        <v>29</v>
      </c>
      <c r="C215" s="26" t="s">
        <v>36</v>
      </c>
      <c r="D215" s="26" t="s">
        <v>318</v>
      </c>
      <c r="E215" s="32" t="s">
        <v>167</v>
      </c>
      <c r="F215" s="98">
        <v>11612.7</v>
      </c>
      <c r="G215" s="65">
        <v>0</v>
      </c>
    </row>
    <row r="216" spans="1:7" s="8" customFormat="1" ht="20.25">
      <c r="A216" s="76" t="s">
        <v>95</v>
      </c>
      <c r="B216" s="29" t="s">
        <v>29</v>
      </c>
      <c r="C216" s="25" t="s">
        <v>36</v>
      </c>
      <c r="D216" s="25" t="s">
        <v>196</v>
      </c>
      <c r="E216" s="30"/>
      <c r="F216" s="98">
        <f>+F217</f>
        <v>0</v>
      </c>
      <c r="G216" s="65">
        <f>+G217</f>
        <v>18611</v>
      </c>
    </row>
    <row r="217" spans="1:7" s="5" customFormat="1" ht="20.25">
      <c r="A217" s="86" t="s">
        <v>493</v>
      </c>
      <c r="B217" s="29" t="s">
        <v>29</v>
      </c>
      <c r="C217" s="25" t="s">
        <v>36</v>
      </c>
      <c r="D217" s="25" t="s">
        <v>473</v>
      </c>
      <c r="E217" s="30"/>
      <c r="F217" s="104">
        <f>+F218</f>
        <v>0</v>
      </c>
      <c r="G217" s="68">
        <f>+G218</f>
        <v>18611</v>
      </c>
    </row>
    <row r="218" spans="1:7" s="5" customFormat="1" ht="37.5">
      <c r="A218" s="86" t="s">
        <v>495</v>
      </c>
      <c r="B218" s="29" t="s">
        <v>29</v>
      </c>
      <c r="C218" s="25" t="s">
        <v>36</v>
      </c>
      <c r="D218" s="25" t="s">
        <v>507</v>
      </c>
      <c r="E218" s="30"/>
      <c r="F218" s="104">
        <f>+F219+F220</f>
        <v>0</v>
      </c>
      <c r="G218" s="68">
        <f>+G219+G220</f>
        <v>18611</v>
      </c>
    </row>
    <row r="219" spans="1:7" s="11" customFormat="1" ht="37.5">
      <c r="A219" s="77" t="s">
        <v>157</v>
      </c>
      <c r="B219" s="29" t="s">
        <v>29</v>
      </c>
      <c r="C219" s="25" t="s">
        <v>36</v>
      </c>
      <c r="D219" s="25" t="s">
        <v>507</v>
      </c>
      <c r="E219" s="30" t="s">
        <v>156</v>
      </c>
      <c r="F219" s="104">
        <v>0</v>
      </c>
      <c r="G219" s="68">
        <v>2570.9</v>
      </c>
    </row>
    <row r="220" spans="1:7" s="11" customFormat="1" ht="20.25">
      <c r="A220" s="78" t="s">
        <v>168</v>
      </c>
      <c r="B220" s="29" t="s">
        <v>29</v>
      </c>
      <c r="C220" s="25" t="s">
        <v>36</v>
      </c>
      <c r="D220" s="25" t="s">
        <v>507</v>
      </c>
      <c r="E220" s="30" t="s">
        <v>167</v>
      </c>
      <c r="F220" s="104">
        <v>0</v>
      </c>
      <c r="G220" s="68">
        <v>16040.1</v>
      </c>
    </row>
    <row r="221" spans="1:7" s="8" customFormat="1" ht="37.5">
      <c r="A221" s="80" t="s">
        <v>510</v>
      </c>
      <c r="B221" s="29" t="s">
        <v>29</v>
      </c>
      <c r="C221" s="25" t="s">
        <v>36</v>
      </c>
      <c r="D221" s="25" t="s">
        <v>386</v>
      </c>
      <c r="E221" s="30"/>
      <c r="F221" s="98">
        <f aca="true" t="shared" si="5" ref="F221:G224">+F222</f>
        <v>0</v>
      </c>
      <c r="G221" s="65">
        <f t="shared" si="5"/>
        <v>12687.2</v>
      </c>
    </row>
    <row r="222" spans="1:7" s="5" customFormat="1" ht="37.5">
      <c r="A222" s="80" t="s">
        <v>511</v>
      </c>
      <c r="B222" s="29" t="s">
        <v>29</v>
      </c>
      <c r="C222" s="25" t="s">
        <v>36</v>
      </c>
      <c r="D222" s="25" t="s">
        <v>512</v>
      </c>
      <c r="E222" s="30"/>
      <c r="F222" s="104">
        <f t="shared" si="5"/>
        <v>0</v>
      </c>
      <c r="G222" s="68">
        <f t="shared" si="5"/>
        <v>12687.2</v>
      </c>
    </row>
    <row r="223" spans="1:7" s="5" customFormat="1" ht="75">
      <c r="A223" s="80" t="s">
        <v>509</v>
      </c>
      <c r="B223" s="29" t="s">
        <v>29</v>
      </c>
      <c r="C223" s="25" t="s">
        <v>36</v>
      </c>
      <c r="D223" s="25" t="s">
        <v>513</v>
      </c>
      <c r="E223" s="30"/>
      <c r="F223" s="104">
        <f t="shared" si="5"/>
        <v>0</v>
      </c>
      <c r="G223" s="68">
        <f t="shared" si="5"/>
        <v>12687.2</v>
      </c>
    </row>
    <row r="224" spans="1:7" s="5" customFormat="1" ht="44.25" customHeight="1">
      <c r="A224" s="80" t="s">
        <v>508</v>
      </c>
      <c r="B224" s="29" t="s">
        <v>29</v>
      </c>
      <c r="C224" s="25" t="s">
        <v>36</v>
      </c>
      <c r="D224" s="25" t="s">
        <v>514</v>
      </c>
      <c r="E224" s="30"/>
      <c r="F224" s="104">
        <f t="shared" si="5"/>
        <v>0</v>
      </c>
      <c r="G224" s="68">
        <f t="shared" si="5"/>
        <v>12687.2</v>
      </c>
    </row>
    <row r="225" spans="1:7" s="11" customFormat="1" ht="37.5">
      <c r="A225" s="77" t="s">
        <v>157</v>
      </c>
      <c r="B225" s="29" t="s">
        <v>29</v>
      </c>
      <c r="C225" s="25" t="s">
        <v>36</v>
      </c>
      <c r="D225" s="25" t="s">
        <v>514</v>
      </c>
      <c r="E225" s="30" t="s">
        <v>156</v>
      </c>
      <c r="F225" s="104">
        <v>0</v>
      </c>
      <c r="G225" s="68">
        <v>12687.2</v>
      </c>
    </row>
    <row r="226" spans="1:7" s="40" customFormat="1" ht="20.25">
      <c r="A226" s="89" t="s">
        <v>12</v>
      </c>
      <c r="B226" s="41" t="s">
        <v>29</v>
      </c>
      <c r="C226" s="42" t="s">
        <v>30</v>
      </c>
      <c r="D226" s="42"/>
      <c r="E226" s="43"/>
      <c r="F226" s="105">
        <f>+F227</f>
        <v>6261.7</v>
      </c>
      <c r="G226" s="70">
        <f>+G227</f>
        <v>6261.7</v>
      </c>
    </row>
    <row r="227" spans="1:7" s="44" customFormat="1" ht="20.25">
      <c r="A227" s="89" t="s">
        <v>106</v>
      </c>
      <c r="B227" s="41" t="s">
        <v>29</v>
      </c>
      <c r="C227" s="42" t="s">
        <v>30</v>
      </c>
      <c r="D227" s="42" t="s">
        <v>233</v>
      </c>
      <c r="E227" s="43"/>
      <c r="F227" s="102">
        <f>+F228</f>
        <v>6261.7</v>
      </c>
      <c r="G227" s="67">
        <f>+G228</f>
        <v>6261.7</v>
      </c>
    </row>
    <row r="228" spans="1:7" s="45" customFormat="1" ht="37.5">
      <c r="A228" s="90" t="s">
        <v>46</v>
      </c>
      <c r="B228" s="41" t="s">
        <v>29</v>
      </c>
      <c r="C228" s="42" t="s">
        <v>30</v>
      </c>
      <c r="D228" s="42" t="s">
        <v>234</v>
      </c>
      <c r="E228" s="43" t="s">
        <v>34</v>
      </c>
      <c r="F228" s="102">
        <f>+F229+F230+F231</f>
        <v>6261.7</v>
      </c>
      <c r="G228" s="67">
        <f>+G229+G230+G231</f>
        <v>6261.7</v>
      </c>
    </row>
    <row r="229" spans="1:7" s="46" customFormat="1" ht="22.5" customHeight="1">
      <c r="A229" s="85" t="s">
        <v>501</v>
      </c>
      <c r="B229" s="41" t="s">
        <v>29</v>
      </c>
      <c r="C229" s="42" t="s">
        <v>30</v>
      </c>
      <c r="D229" s="42" t="s">
        <v>234</v>
      </c>
      <c r="E229" s="111">
        <v>110</v>
      </c>
      <c r="F229" s="98">
        <v>4303.9</v>
      </c>
      <c r="G229" s="65">
        <v>4303.9</v>
      </c>
    </row>
    <row r="230" spans="1:7" s="46" customFormat="1" ht="37.5">
      <c r="A230" s="77" t="s">
        <v>157</v>
      </c>
      <c r="B230" s="41" t="s">
        <v>29</v>
      </c>
      <c r="C230" s="42" t="s">
        <v>30</v>
      </c>
      <c r="D230" s="42" t="s">
        <v>234</v>
      </c>
      <c r="E230" s="111">
        <v>240</v>
      </c>
      <c r="F230" s="98">
        <v>1879.6</v>
      </c>
      <c r="G230" s="65">
        <v>1879.6</v>
      </c>
    </row>
    <row r="231" spans="1:7" s="46" customFormat="1" ht="20.25">
      <c r="A231" s="77" t="s">
        <v>158</v>
      </c>
      <c r="B231" s="41" t="s">
        <v>29</v>
      </c>
      <c r="C231" s="42" t="s">
        <v>30</v>
      </c>
      <c r="D231" s="42" t="s">
        <v>234</v>
      </c>
      <c r="E231" s="111">
        <v>850</v>
      </c>
      <c r="F231" s="98">
        <v>78.2</v>
      </c>
      <c r="G231" s="65">
        <v>78.2</v>
      </c>
    </row>
    <row r="232" spans="1:7" s="13" customFormat="1" ht="20.25">
      <c r="A232" s="88" t="s">
        <v>40</v>
      </c>
      <c r="B232" s="109" t="s">
        <v>24</v>
      </c>
      <c r="C232" s="61" t="s">
        <v>22</v>
      </c>
      <c r="D232" s="61"/>
      <c r="E232" s="110"/>
      <c r="F232" s="103">
        <f>+F233+F240+F252</f>
        <v>32961.8</v>
      </c>
      <c r="G232" s="69">
        <f>+G233+G240+G252</f>
        <v>27339.7</v>
      </c>
    </row>
    <row r="233" spans="1:7" s="12" customFormat="1" ht="20.25">
      <c r="A233" s="78" t="s">
        <v>108</v>
      </c>
      <c r="B233" s="31" t="s">
        <v>24</v>
      </c>
      <c r="C233" s="26" t="s">
        <v>21</v>
      </c>
      <c r="D233" s="26"/>
      <c r="E233" s="32"/>
      <c r="F233" s="99">
        <f>+F234</f>
        <v>3500</v>
      </c>
      <c r="G233" s="99">
        <f>+G234</f>
        <v>3500</v>
      </c>
    </row>
    <row r="234" spans="1:7" s="8" customFormat="1" ht="20.25">
      <c r="A234" s="76" t="s">
        <v>95</v>
      </c>
      <c r="B234" s="29" t="s">
        <v>24</v>
      </c>
      <c r="C234" s="25" t="s">
        <v>21</v>
      </c>
      <c r="D234" s="25" t="s">
        <v>196</v>
      </c>
      <c r="E234" s="30"/>
      <c r="F234" s="98">
        <f>F235</f>
        <v>3500</v>
      </c>
      <c r="G234" s="65">
        <f>G235</f>
        <v>3500</v>
      </c>
    </row>
    <row r="235" spans="1:7" s="9" customFormat="1" ht="22.5" customHeight="1">
      <c r="A235" s="76" t="s">
        <v>128</v>
      </c>
      <c r="B235" s="29" t="s">
        <v>24</v>
      </c>
      <c r="C235" s="25" t="s">
        <v>21</v>
      </c>
      <c r="D235" s="25" t="s">
        <v>283</v>
      </c>
      <c r="E235" s="30"/>
      <c r="F235" s="98">
        <f>F236+F238</f>
        <v>3500</v>
      </c>
      <c r="G235" s="65">
        <f>G236+G238</f>
        <v>3500</v>
      </c>
    </row>
    <row r="236" spans="1:7" s="4" customFormat="1" ht="37.5">
      <c r="A236" s="76" t="s">
        <v>118</v>
      </c>
      <c r="B236" s="31" t="s">
        <v>24</v>
      </c>
      <c r="C236" s="26" t="s">
        <v>21</v>
      </c>
      <c r="D236" s="26" t="s">
        <v>288</v>
      </c>
      <c r="E236" s="32"/>
      <c r="F236" s="99">
        <f>+F237</f>
        <v>3000</v>
      </c>
      <c r="G236" s="63">
        <f>+G237</f>
        <v>3000</v>
      </c>
    </row>
    <row r="237" spans="1:7" s="11" customFormat="1" ht="20.25">
      <c r="A237" s="87" t="s">
        <v>158</v>
      </c>
      <c r="B237" s="31" t="s">
        <v>24</v>
      </c>
      <c r="C237" s="26" t="s">
        <v>21</v>
      </c>
      <c r="D237" s="26" t="s">
        <v>289</v>
      </c>
      <c r="E237" s="32" t="s">
        <v>159</v>
      </c>
      <c r="F237" s="98">
        <v>3000</v>
      </c>
      <c r="G237" s="65">
        <v>3000</v>
      </c>
    </row>
    <row r="238" spans="1:7" s="4" customFormat="1" ht="37.5">
      <c r="A238" s="76" t="s">
        <v>463</v>
      </c>
      <c r="B238" s="31" t="s">
        <v>24</v>
      </c>
      <c r="C238" s="26" t="s">
        <v>21</v>
      </c>
      <c r="D238" s="26" t="s">
        <v>461</v>
      </c>
      <c r="E238" s="32"/>
      <c r="F238" s="99">
        <f>+F239</f>
        <v>500</v>
      </c>
      <c r="G238" s="63">
        <f>+G239</f>
        <v>500</v>
      </c>
    </row>
    <row r="239" spans="1:7" s="11" customFormat="1" ht="37.5">
      <c r="A239" s="77" t="s">
        <v>157</v>
      </c>
      <c r="B239" s="31" t="s">
        <v>24</v>
      </c>
      <c r="C239" s="26" t="s">
        <v>21</v>
      </c>
      <c r="D239" s="26" t="s">
        <v>462</v>
      </c>
      <c r="E239" s="32" t="s">
        <v>156</v>
      </c>
      <c r="F239" s="98">
        <v>500</v>
      </c>
      <c r="G239" s="65">
        <v>500</v>
      </c>
    </row>
    <row r="240" spans="1:7" s="12" customFormat="1" ht="20.25">
      <c r="A240" s="78" t="s">
        <v>32</v>
      </c>
      <c r="B240" s="31" t="s">
        <v>24</v>
      </c>
      <c r="C240" s="26" t="s">
        <v>27</v>
      </c>
      <c r="D240" s="26"/>
      <c r="E240" s="32"/>
      <c r="F240" s="99">
        <f>+F241+F245</f>
        <v>5411.8</v>
      </c>
      <c r="G240" s="63">
        <f>+G241+G245</f>
        <v>4689.7</v>
      </c>
    </row>
    <row r="241" spans="1:7" s="8" customFormat="1" ht="56.25">
      <c r="A241" s="81" t="s">
        <v>120</v>
      </c>
      <c r="B241" s="31" t="s">
        <v>24</v>
      </c>
      <c r="C241" s="26" t="s">
        <v>27</v>
      </c>
      <c r="D241" s="26" t="s">
        <v>295</v>
      </c>
      <c r="E241" s="32"/>
      <c r="F241" s="99">
        <f aca="true" t="shared" si="6" ref="F241:G243">+F242</f>
        <v>792</v>
      </c>
      <c r="G241" s="63">
        <f t="shared" si="6"/>
        <v>766</v>
      </c>
    </row>
    <row r="242" spans="1:7" s="4" customFormat="1" ht="56.25">
      <c r="A242" s="79" t="s">
        <v>298</v>
      </c>
      <c r="B242" s="31" t="s">
        <v>24</v>
      </c>
      <c r="C242" s="26" t="s">
        <v>27</v>
      </c>
      <c r="D242" s="26" t="s">
        <v>297</v>
      </c>
      <c r="E242" s="32"/>
      <c r="F242" s="98">
        <f t="shared" si="6"/>
        <v>792</v>
      </c>
      <c r="G242" s="98">
        <f t="shared" si="6"/>
        <v>766</v>
      </c>
    </row>
    <row r="243" spans="1:7" s="4" customFormat="1" ht="37.5">
      <c r="A243" s="79" t="s">
        <v>491</v>
      </c>
      <c r="B243" s="31" t="s">
        <v>24</v>
      </c>
      <c r="C243" s="26" t="s">
        <v>27</v>
      </c>
      <c r="D243" s="26" t="s">
        <v>296</v>
      </c>
      <c r="E243" s="32"/>
      <c r="F243" s="98">
        <f t="shared" si="6"/>
        <v>792</v>
      </c>
      <c r="G243" s="65">
        <f t="shared" si="6"/>
        <v>766</v>
      </c>
    </row>
    <row r="244" spans="1:7" s="11" customFormat="1" ht="20.25">
      <c r="A244" s="78" t="s">
        <v>169</v>
      </c>
      <c r="B244" s="31" t="s">
        <v>24</v>
      </c>
      <c r="C244" s="26" t="s">
        <v>27</v>
      </c>
      <c r="D244" s="26" t="s">
        <v>296</v>
      </c>
      <c r="E244" s="32" t="s">
        <v>170</v>
      </c>
      <c r="F244" s="98">
        <v>792</v>
      </c>
      <c r="G244" s="65">
        <v>766</v>
      </c>
    </row>
    <row r="245" spans="1:7" s="8" customFormat="1" ht="20.25">
      <c r="A245" s="76" t="s">
        <v>95</v>
      </c>
      <c r="B245" s="29" t="s">
        <v>24</v>
      </c>
      <c r="C245" s="25" t="s">
        <v>27</v>
      </c>
      <c r="D245" s="25" t="s">
        <v>196</v>
      </c>
      <c r="E245" s="30"/>
      <c r="F245" s="98">
        <f>+F246</f>
        <v>4619.8</v>
      </c>
      <c r="G245" s="98">
        <f>+G246</f>
        <v>3923.7</v>
      </c>
    </row>
    <row r="246" spans="1:7" s="12" customFormat="1" ht="20.25">
      <c r="A246" s="119" t="s">
        <v>52</v>
      </c>
      <c r="B246" s="31" t="s">
        <v>24</v>
      </c>
      <c r="C246" s="26" t="s">
        <v>27</v>
      </c>
      <c r="D246" s="26" t="s">
        <v>335</v>
      </c>
      <c r="E246" s="32"/>
      <c r="F246" s="99">
        <f>+F247</f>
        <v>4619.8</v>
      </c>
      <c r="G246" s="63">
        <f>+G247</f>
        <v>3923.7</v>
      </c>
    </row>
    <row r="247" spans="1:7" s="4" customFormat="1" ht="37.5">
      <c r="A247" s="78" t="s">
        <v>114</v>
      </c>
      <c r="B247" s="31" t="s">
        <v>24</v>
      </c>
      <c r="C247" s="26" t="s">
        <v>27</v>
      </c>
      <c r="D247" s="26" t="s">
        <v>285</v>
      </c>
      <c r="E247" s="32"/>
      <c r="F247" s="99">
        <f>SUM(F248,F250)</f>
        <v>4619.8</v>
      </c>
      <c r="G247" s="63">
        <f>SUM(G248,G250)</f>
        <v>3923.7</v>
      </c>
    </row>
    <row r="248" spans="1:7" s="4" customFormat="1" ht="75">
      <c r="A248" s="78" t="s">
        <v>340</v>
      </c>
      <c r="B248" s="31" t="s">
        <v>24</v>
      </c>
      <c r="C248" s="26" t="s">
        <v>27</v>
      </c>
      <c r="D248" s="26" t="s">
        <v>336</v>
      </c>
      <c r="E248" s="32"/>
      <c r="F248" s="99">
        <f>SUM(F249)</f>
        <v>3923.7</v>
      </c>
      <c r="G248" s="63">
        <f>SUM(G249)</f>
        <v>3923.7</v>
      </c>
    </row>
    <row r="249" spans="1:7" s="11" customFormat="1" ht="20.25">
      <c r="A249" s="78" t="s">
        <v>168</v>
      </c>
      <c r="B249" s="31" t="s">
        <v>24</v>
      </c>
      <c r="C249" s="26" t="s">
        <v>27</v>
      </c>
      <c r="D249" s="26" t="s">
        <v>336</v>
      </c>
      <c r="E249" s="32" t="s">
        <v>167</v>
      </c>
      <c r="F249" s="98">
        <v>3923.7</v>
      </c>
      <c r="G249" s="65">
        <v>3923.7</v>
      </c>
    </row>
    <row r="250" spans="1:7" s="4" customFormat="1" ht="56.25">
      <c r="A250" s="78" t="s">
        <v>337</v>
      </c>
      <c r="B250" s="31" t="s">
        <v>24</v>
      </c>
      <c r="C250" s="26" t="s">
        <v>27</v>
      </c>
      <c r="D250" s="26" t="s">
        <v>339</v>
      </c>
      <c r="E250" s="32"/>
      <c r="F250" s="99">
        <f>SUM(F251)</f>
        <v>696.1</v>
      </c>
      <c r="G250" s="63">
        <f>SUM(G251)</f>
        <v>0</v>
      </c>
    </row>
    <row r="251" spans="1:7" s="11" customFormat="1" ht="20.25">
      <c r="A251" s="78" t="s">
        <v>168</v>
      </c>
      <c r="B251" s="31" t="s">
        <v>24</v>
      </c>
      <c r="C251" s="26" t="s">
        <v>27</v>
      </c>
      <c r="D251" s="26" t="s">
        <v>339</v>
      </c>
      <c r="E251" s="32" t="s">
        <v>167</v>
      </c>
      <c r="F251" s="98">
        <v>696.1</v>
      </c>
      <c r="G251" s="65">
        <v>0</v>
      </c>
    </row>
    <row r="252" spans="1:7" s="9" customFormat="1" ht="20.25">
      <c r="A252" s="78" t="s">
        <v>45</v>
      </c>
      <c r="B252" s="31" t="s">
        <v>24</v>
      </c>
      <c r="C252" s="26" t="s">
        <v>31</v>
      </c>
      <c r="D252" s="26"/>
      <c r="E252" s="32"/>
      <c r="F252" s="99">
        <f>+F253+F256+F262</f>
        <v>24050</v>
      </c>
      <c r="G252" s="63">
        <f>+G253+G256+G262</f>
        <v>19150</v>
      </c>
    </row>
    <row r="253" spans="1:7" s="8" customFormat="1" ht="56.25">
      <c r="A253" s="81" t="s">
        <v>109</v>
      </c>
      <c r="B253" s="31" t="s">
        <v>24</v>
      </c>
      <c r="C253" s="26" t="s">
        <v>31</v>
      </c>
      <c r="D253" s="26" t="s">
        <v>290</v>
      </c>
      <c r="E253" s="32"/>
      <c r="F253" s="99">
        <f>F254</f>
        <v>50</v>
      </c>
      <c r="G253" s="63">
        <f>G254</f>
        <v>0</v>
      </c>
    </row>
    <row r="254" spans="1:7" s="4" customFormat="1" ht="20.25">
      <c r="A254" s="81" t="s">
        <v>45</v>
      </c>
      <c r="B254" s="31" t="s">
        <v>24</v>
      </c>
      <c r="C254" s="26" t="s">
        <v>31</v>
      </c>
      <c r="D254" s="26" t="s">
        <v>291</v>
      </c>
      <c r="E254" s="32"/>
      <c r="F254" s="99">
        <f>SUM(F255:F255)</f>
        <v>50</v>
      </c>
      <c r="G254" s="63">
        <f>SUM(G255:G255)</f>
        <v>0</v>
      </c>
    </row>
    <row r="255" spans="1:7" s="11" customFormat="1" ht="37.5">
      <c r="A255" s="77" t="s">
        <v>157</v>
      </c>
      <c r="B255" s="31" t="s">
        <v>24</v>
      </c>
      <c r="C255" s="26" t="s">
        <v>31</v>
      </c>
      <c r="D255" s="26" t="s">
        <v>291</v>
      </c>
      <c r="E255" s="32" t="s">
        <v>156</v>
      </c>
      <c r="F255" s="98">
        <v>50</v>
      </c>
      <c r="G255" s="65">
        <v>0</v>
      </c>
    </row>
    <row r="256" spans="1:7" s="5" customFormat="1" ht="75">
      <c r="A256" s="81" t="s">
        <v>92</v>
      </c>
      <c r="B256" s="31" t="s">
        <v>24</v>
      </c>
      <c r="C256" s="26" t="s">
        <v>31</v>
      </c>
      <c r="D256" s="26" t="s">
        <v>292</v>
      </c>
      <c r="E256" s="32"/>
      <c r="F256" s="98">
        <f>F257</f>
        <v>24000</v>
      </c>
      <c r="G256" s="65">
        <f>G257</f>
        <v>0</v>
      </c>
    </row>
    <row r="257" spans="1:7" s="5" customFormat="1" ht="37.5">
      <c r="A257" s="79" t="s">
        <v>189</v>
      </c>
      <c r="B257" s="31" t="s">
        <v>24</v>
      </c>
      <c r="C257" s="26" t="s">
        <v>31</v>
      </c>
      <c r="D257" s="26" t="s">
        <v>299</v>
      </c>
      <c r="E257" s="32"/>
      <c r="F257" s="98">
        <f>F258+F260</f>
        <v>24000</v>
      </c>
      <c r="G257" s="65">
        <f>G258+G260</f>
        <v>0</v>
      </c>
    </row>
    <row r="258" spans="1:7" s="5" customFormat="1" ht="130.5" customHeight="1">
      <c r="A258" s="77" t="s">
        <v>448</v>
      </c>
      <c r="B258" s="31" t="s">
        <v>24</v>
      </c>
      <c r="C258" s="26" t="s">
        <v>31</v>
      </c>
      <c r="D258" s="26" t="s">
        <v>294</v>
      </c>
      <c r="E258" s="32"/>
      <c r="F258" s="98">
        <f>SUM(F259)</f>
        <v>20000</v>
      </c>
      <c r="G258" s="65">
        <f>SUM(G259)</f>
        <v>0</v>
      </c>
    </row>
    <row r="259" spans="1:7" s="11" customFormat="1" ht="20.25">
      <c r="A259" s="77" t="s">
        <v>187</v>
      </c>
      <c r="B259" s="31" t="s">
        <v>24</v>
      </c>
      <c r="C259" s="26" t="s">
        <v>31</v>
      </c>
      <c r="D259" s="26" t="s">
        <v>294</v>
      </c>
      <c r="E259" s="32" t="s">
        <v>170</v>
      </c>
      <c r="F259" s="98">
        <v>20000</v>
      </c>
      <c r="G259" s="65">
        <v>0</v>
      </c>
    </row>
    <row r="260" spans="1:7" s="5" customFormat="1" ht="56.25">
      <c r="A260" s="79" t="s">
        <v>447</v>
      </c>
      <c r="B260" s="31" t="s">
        <v>24</v>
      </c>
      <c r="C260" s="26" t="s">
        <v>31</v>
      </c>
      <c r="D260" s="26" t="s">
        <v>293</v>
      </c>
      <c r="E260" s="32"/>
      <c r="F260" s="98">
        <f>SUM(F261)</f>
        <v>4000</v>
      </c>
      <c r="G260" s="65">
        <f>SUM(G261)</f>
        <v>0</v>
      </c>
    </row>
    <row r="261" spans="1:7" s="11" customFormat="1" ht="20.25">
      <c r="A261" s="77" t="s">
        <v>187</v>
      </c>
      <c r="B261" s="31" t="s">
        <v>24</v>
      </c>
      <c r="C261" s="26" t="s">
        <v>31</v>
      </c>
      <c r="D261" s="26" t="s">
        <v>293</v>
      </c>
      <c r="E261" s="32" t="s">
        <v>170</v>
      </c>
      <c r="F261" s="98">
        <v>4000</v>
      </c>
      <c r="G261" s="65">
        <v>0</v>
      </c>
    </row>
    <row r="262" spans="1:7" s="5" customFormat="1" ht="20.25">
      <c r="A262" s="77" t="s">
        <v>95</v>
      </c>
      <c r="B262" s="31" t="s">
        <v>24</v>
      </c>
      <c r="C262" s="26" t="s">
        <v>31</v>
      </c>
      <c r="D262" s="26" t="s">
        <v>196</v>
      </c>
      <c r="E262" s="32"/>
      <c r="F262" s="98">
        <f>+F263</f>
        <v>0</v>
      </c>
      <c r="G262" s="65">
        <f>+G263</f>
        <v>19150</v>
      </c>
    </row>
    <row r="263" spans="1:7" s="5" customFormat="1" ht="20.25">
      <c r="A263" s="86" t="s">
        <v>470</v>
      </c>
      <c r="B263" s="31" t="s">
        <v>24</v>
      </c>
      <c r="C263" s="26" t="s">
        <v>31</v>
      </c>
      <c r="D263" s="26" t="s">
        <v>473</v>
      </c>
      <c r="E263" s="32"/>
      <c r="F263" s="98">
        <f>+F264+F266+F268</f>
        <v>0</v>
      </c>
      <c r="G263" s="65">
        <f>+G264+G266+G268</f>
        <v>19150</v>
      </c>
    </row>
    <row r="264" spans="1:7" s="5" customFormat="1" ht="37.5">
      <c r="A264" s="86" t="s">
        <v>479</v>
      </c>
      <c r="B264" s="31" t="s">
        <v>24</v>
      </c>
      <c r="C264" s="26" t="s">
        <v>31</v>
      </c>
      <c r="D264" s="26" t="s">
        <v>478</v>
      </c>
      <c r="E264" s="32"/>
      <c r="F264" s="98">
        <f>+F265</f>
        <v>0</v>
      </c>
      <c r="G264" s="98">
        <f>+G265</f>
        <v>50</v>
      </c>
    </row>
    <row r="265" spans="1:7" s="11" customFormat="1" ht="37.5">
      <c r="A265" s="77" t="s">
        <v>157</v>
      </c>
      <c r="B265" s="31" t="s">
        <v>24</v>
      </c>
      <c r="C265" s="26" t="s">
        <v>31</v>
      </c>
      <c r="D265" s="26" t="s">
        <v>478</v>
      </c>
      <c r="E265" s="32" t="s">
        <v>156</v>
      </c>
      <c r="F265" s="98">
        <v>0</v>
      </c>
      <c r="G265" s="65">
        <v>50</v>
      </c>
    </row>
    <row r="266" spans="1:7" s="5" customFormat="1" ht="37.5">
      <c r="A266" s="86" t="s">
        <v>495</v>
      </c>
      <c r="B266" s="29" t="s">
        <v>24</v>
      </c>
      <c r="C266" s="25" t="s">
        <v>31</v>
      </c>
      <c r="D266" s="25" t="s">
        <v>494</v>
      </c>
      <c r="E266" s="30"/>
      <c r="F266" s="104">
        <f>+F267</f>
        <v>0</v>
      </c>
      <c r="G266" s="68">
        <f>+G267</f>
        <v>4000</v>
      </c>
    </row>
    <row r="267" spans="1:7" s="11" customFormat="1" ht="37.5">
      <c r="A267" s="77" t="s">
        <v>157</v>
      </c>
      <c r="B267" s="29" t="s">
        <v>24</v>
      </c>
      <c r="C267" s="25" t="s">
        <v>31</v>
      </c>
      <c r="D267" s="25" t="s">
        <v>494</v>
      </c>
      <c r="E267" s="30" t="s">
        <v>156</v>
      </c>
      <c r="F267" s="104">
        <v>0</v>
      </c>
      <c r="G267" s="68">
        <v>4000</v>
      </c>
    </row>
    <row r="268" spans="1:7" s="5" customFormat="1" ht="150">
      <c r="A268" s="77" t="s">
        <v>448</v>
      </c>
      <c r="B268" s="29" t="s">
        <v>24</v>
      </c>
      <c r="C268" s="25" t="s">
        <v>31</v>
      </c>
      <c r="D268" s="25" t="s">
        <v>497</v>
      </c>
      <c r="E268" s="30"/>
      <c r="F268" s="104">
        <f>+F269</f>
        <v>0</v>
      </c>
      <c r="G268" s="68">
        <f>+G269</f>
        <v>15100</v>
      </c>
    </row>
    <row r="269" spans="1:7" s="11" customFormat="1" ht="20.25">
      <c r="A269" s="77" t="s">
        <v>187</v>
      </c>
      <c r="B269" s="29" t="s">
        <v>24</v>
      </c>
      <c r="C269" s="25" t="s">
        <v>31</v>
      </c>
      <c r="D269" s="25" t="s">
        <v>497</v>
      </c>
      <c r="E269" s="30" t="s">
        <v>170</v>
      </c>
      <c r="F269" s="104">
        <v>0</v>
      </c>
      <c r="G269" s="68">
        <v>15100</v>
      </c>
    </row>
    <row r="270" spans="1:7" s="13" customFormat="1" ht="20.25">
      <c r="A270" s="88" t="s">
        <v>41</v>
      </c>
      <c r="B270" s="109" t="s">
        <v>23</v>
      </c>
      <c r="C270" s="61" t="s">
        <v>22</v>
      </c>
      <c r="D270" s="61"/>
      <c r="E270" s="110"/>
      <c r="F270" s="103">
        <f>+F271</f>
        <v>2015</v>
      </c>
      <c r="G270" s="69">
        <f>+G271</f>
        <v>1335</v>
      </c>
    </row>
    <row r="271" spans="1:7" s="9" customFormat="1" ht="20.25">
      <c r="A271" s="76" t="s">
        <v>11</v>
      </c>
      <c r="B271" s="29" t="s">
        <v>23</v>
      </c>
      <c r="C271" s="25" t="s">
        <v>24</v>
      </c>
      <c r="D271" s="25"/>
      <c r="E271" s="30"/>
      <c r="F271" s="98">
        <f>+F272</f>
        <v>2015</v>
      </c>
      <c r="G271" s="65">
        <f>+G272</f>
        <v>1335</v>
      </c>
    </row>
    <row r="272" spans="1:7" s="9" customFormat="1" ht="75">
      <c r="A272" s="120" t="s">
        <v>74</v>
      </c>
      <c r="B272" s="31" t="s">
        <v>23</v>
      </c>
      <c r="C272" s="26" t="s">
        <v>24</v>
      </c>
      <c r="D272" s="26" t="s">
        <v>345</v>
      </c>
      <c r="E272" s="32"/>
      <c r="F272" s="99">
        <f>+F273+F275</f>
        <v>2015</v>
      </c>
      <c r="G272" s="63">
        <f>+G273+G275</f>
        <v>1335</v>
      </c>
    </row>
    <row r="273" spans="1:7" s="4" customFormat="1" ht="37.5">
      <c r="A273" s="76" t="s">
        <v>110</v>
      </c>
      <c r="B273" s="31" t="s">
        <v>23</v>
      </c>
      <c r="C273" s="26" t="s">
        <v>24</v>
      </c>
      <c r="D273" s="26" t="s">
        <v>346</v>
      </c>
      <c r="E273" s="32"/>
      <c r="F273" s="99">
        <f>+F274</f>
        <v>2010</v>
      </c>
      <c r="G273" s="63">
        <f>+G274</f>
        <v>1330</v>
      </c>
    </row>
    <row r="274" spans="1:7" s="11" customFormat="1" ht="20.25">
      <c r="A274" s="78" t="s">
        <v>169</v>
      </c>
      <c r="B274" s="31" t="s">
        <v>23</v>
      </c>
      <c r="C274" s="26" t="s">
        <v>24</v>
      </c>
      <c r="D274" s="26" t="s">
        <v>346</v>
      </c>
      <c r="E274" s="32" t="s">
        <v>170</v>
      </c>
      <c r="F274" s="98">
        <v>2010</v>
      </c>
      <c r="G274" s="65">
        <v>1330</v>
      </c>
    </row>
    <row r="275" spans="1:7" s="4" customFormat="1" ht="37.5">
      <c r="A275" s="76" t="s">
        <v>111</v>
      </c>
      <c r="B275" s="31" t="s">
        <v>23</v>
      </c>
      <c r="C275" s="26" t="s">
        <v>24</v>
      </c>
      <c r="D275" s="26" t="s">
        <v>347</v>
      </c>
      <c r="E275" s="32"/>
      <c r="F275" s="99">
        <f>+F276</f>
        <v>5</v>
      </c>
      <c r="G275" s="63">
        <f>+G276</f>
        <v>5</v>
      </c>
    </row>
    <row r="276" spans="1:7" s="11" customFormat="1" ht="37.5">
      <c r="A276" s="77" t="s">
        <v>157</v>
      </c>
      <c r="B276" s="31" t="s">
        <v>23</v>
      </c>
      <c r="C276" s="26" t="s">
        <v>24</v>
      </c>
      <c r="D276" s="26" t="s">
        <v>347</v>
      </c>
      <c r="E276" s="32" t="s">
        <v>156</v>
      </c>
      <c r="F276" s="98">
        <v>5</v>
      </c>
      <c r="G276" s="65">
        <v>5</v>
      </c>
    </row>
    <row r="277" spans="1:7" s="13" customFormat="1" ht="20.25">
      <c r="A277" s="88" t="s">
        <v>42</v>
      </c>
      <c r="B277" s="109" t="s">
        <v>25</v>
      </c>
      <c r="C277" s="61" t="s">
        <v>22</v>
      </c>
      <c r="D277" s="61"/>
      <c r="E277" s="110"/>
      <c r="F277" s="103">
        <f>+F278+F301+F356+F400+F333</f>
        <v>771114.2000000001</v>
      </c>
      <c r="G277" s="69">
        <f>+G278+G301+G356+G400+G333</f>
        <v>770462.7000000001</v>
      </c>
    </row>
    <row r="278" spans="1:7" s="9" customFormat="1" ht="20.25">
      <c r="A278" s="76" t="s">
        <v>75</v>
      </c>
      <c r="B278" s="29" t="s">
        <v>25</v>
      </c>
      <c r="C278" s="25" t="s">
        <v>21</v>
      </c>
      <c r="D278" s="25"/>
      <c r="E278" s="30"/>
      <c r="F278" s="104">
        <f>+F279+F296</f>
        <v>268077</v>
      </c>
      <c r="G278" s="68">
        <f>+G279+G296</f>
        <v>268077</v>
      </c>
    </row>
    <row r="279" spans="1:7" s="8" customFormat="1" ht="56.25">
      <c r="A279" s="81" t="s">
        <v>84</v>
      </c>
      <c r="B279" s="29" t="s">
        <v>25</v>
      </c>
      <c r="C279" s="25" t="s">
        <v>21</v>
      </c>
      <c r="D279" s="25" t="s">
        <v>235</v>
      </c>
      <c r="E279" s="30"/>
      <c r="F279" s="104">
        <f>+F280</f>
        <v>268077</v>
      </c>
      <c r="G279" s="68">
        <f>+G280</f>
        <v>0</v>
      </c>
    </row>
    <row r="280" spans="1:7" s="9" customFormat="1" ht="20.25">
      <c r="A280" s="76" t="s">
        <v>13</v>
      </c>
      <c r="B280" s="29" t="s">
        <v>25</v>
      </c>
      <c r="C280" s="25" t="s">
        <v>21</v>
      </c>
      <c r="D280" s="25" t="s">
        <v>236</v>
      </c>
      <c r="E280" s="30"/>
      <c r="F280" s="104">
        <f>+F281+F284+F286+F288+F290+F292+F294</f>
        <v>268077</v>
      </c>
      <c r="G280" s="104">
        <f>+G281+G284+G286+G288+G290+G292+G294</f>
        <v>0</v>
      </c>
    </row>
    <row r="281" spans="1:7" s="4" customFormat="1" ht="37.5">
      <c r="A281" s="76" t="s">
        <v>76</v>
      </c>
      <c r="B281" s="29" t="s">
        <v>25</v>
      </c>
      <c r="C281" s="25" t="s">
        <v>21</v>
      </c>
      <c r="D281" s="25" t="s">
        <v>237</v>
      </c>
      <c r="E281" s="30"/>
      <c r="F281" s="104">
        <f>+F282+F283</f>
        <v>9600</v>
      </c>
      <c r="G281" s="68">
        <f>+G282+G283</f>
        <v>0</v>
      </c>
    </row>
    <row r="282" spans="1:7" s="11" customFormat="1" ht="37.5">
      <c r="A282" s="77" t="s">
        <v>157</v>
      </c>
      <c r="B282" s="29" t="s">
        <v>25</v>
      </c>
      <c r="C282" s="25" t="s">
        <v>21</v>
      </c>
      <c r="D282" s="25" t="s">
        <v>237</v>
      </c>
      <c r="E282" s="30" t="s">
        <v>156</v>
      </c>
      <c r="F282" s="104">
        <v>6250</v>
      </c>
      <c r="G282" s="68">
        <v>0</v>
      </c>
    </row>
    <row r="283" spans="1:7" s="11" customFormat="1" ht="20.25">
      <c r="A283" s="86" t="s">
        <v>165</v>
      </c>
      <c r="B283" s="29" t="s">
        <v>25</v>
      </c>
      <c r="C283" s="25" t="s">
        <v>21</v>
      </c>
      <c r="D283" s="25" t="s">
        <v>237</v>
      </c>
      <c r="E283" s="30" t="s">
        <v>166</v>
      </c>
      <c r="F283" s="104">
        <v>3350</v>
      </c>
      <c r="G283" s="68">
        <v>0</v>
      </c>
    </row>
    <row r="284" spans="1:7" s="4" customFormat="1" ht="20.25">
      <c r="A284" s="76" t="s">
        <v>77</v>
      </c>
      <c r="B284" s="29" t="s">
        <v>25</v>
      </c>
      <c r="C284" s="25" t="s">
        <v>21</v>
      </c>
      <c r="D284" s="25" t="s">
        <v>238</v>
      </c>
      <c r="E284" s="30"/>
      <c r="F284" s="104">
        <f>+F285</f>
        <v>1050</v>
      </c>
      <c r="G284" s="68">
        <f>+G285</f>
        <v>0</v>
      </c>
    </row>
    <row r="285" spans="1:7" s="11" customFormat="1" ht="20.25">
      <c r="A285" s="86" t="s">
        <v>165</v>
      </c>
      <c r="B285" s="29" t="s">
        <v>25</v>
      </c>
      <c r="C285" s="25" t="s">
        <v>21</v>
      </c>
      <c r="D285" s="25" t="s">
        <v>238</v>
      </c>
      <c r="E285" s="30" t="s">
        <v>166</v>
      </c>
      <c r="F285" s="104">
        <v>1050</v>
      </c>
      <c r="G285" s="68">
        <v>0</v>
      </c>
    </row>
    <row r="286" spans="1:7" s="4" customFormat="1" ht="37.5">
      <c r="A286" s="76" t="s">
        <v>149</v>
      </c>
      <c r="B286" s="29" t="s">
        <v>25</v>
      </c>
      <c r="C286" s="25" t="s">
        <v>21</v>
      </c>
      <c r="D286" s="25" t="s">
        <v>239</v>
      </c>
      <c r="E286" s="30"/>
      <c r="F286" s="104">
        <f>+F287</f>
        <v>1600</v>
      </c>
      <c r="G286" s="68">
        <f>+G287</f>
        <v>0</v>
      </c>
    </row>
    <row r="287" spans="1:7" s="11" customFormat="1" ht="20.25">
      <c r="A287" s="86" t="s">
        <v>165</v>
      </c>
      <c r="B287" s="29" t="s">
        <v>25</v>
      </c>
      <c r="C287" s="25" t="s">
        <v>21</v>
      </c>
      <c r="D287" s="25" t="s">
        <v>239</v>
      </c>
      <c r="E287" s="30" t="s">
        <v>166</v>
      </c>
      <c r="F287" s="104">
        <v>1600</v>
      </c>
      <c r="G287" s="68">
        <v>0</v>
      </c>
    </row>
    <row r="288" spans="1:7" s="4" customFormat="1" ht="20.25">
      <c r="A288" s="76" t="s">
        <v>53</v>
      </c>
      <c r="B288" s="29" t="s">
        <v>25</v>
      </c>
      <c r="C288" s="25" t="s">
        <v>21</v>
      </c>
      <c r="D288" s="25" t="s">
        <v>240</v>
      </c>
      <c r="E288" s="30"/>
      <c r="F288" s="104">
        <f>+F289</f>
        <v>25</v>
      </c>
      <c r="G288" s="68">
        <f>+G289</f>
        <v>0</v>
      </c>
    </row>
    <row r="289" spans="1:7" s="11" customFormat="1" ht="20.25">
      <c r="A289" s="86" t="s">
        <v>165</v>
      </c>
      <c r="B289" s="29" t="s">
        <v>25</v>
      </c>
      <c r="C289" s="25" t="s">
        <v>21</v>
      </c>
      <c r="D289" s="25" t="s">
        <v>240</v>
      </c>
      <c r="E289" s="30" t="s">
        <v>166</v>
      </c>
      <c r="F289" s="104">
        <v>25</v>
      </c>
      <c r="G289" s="68">
        <v>0</v>
      </c>
    </row>
    <row r="290" spans="1:7" s="4" customFormat="1" ht="20.25">
      <c r="A290" s="76" t="s">
        <v>78</v>
      </c>
      <c r="B290" s="29" t="s">
        <v>25</v>
      </c>
      <c r="C290" s="25" t="s">
        <v>21</v>
      </c>
      <c r="D290" s="25" t="s">
        <v>241</v>
      </c>
      <c r="E290" s="30"/>
      <c r="F290" s="104">
        <f>+F291</f>
        <v>84669.5</v>
      </c>
      <c r="G290" s="68">
        <f>+G291</f>
        <v>0</v>
      </c>
    </row>
    <row r="291" spans="1:7" s="11" customFormat="1" ht="20.25">
      <c r="A291" s="86" t="s">
        <v>165</v>
      </c>
      <c r="B291" s="29" t="s">
        <v>25</v>
      </c>
      <c r="C291" s="25" t="s">
        <v>21</v>
      </c>
      <c r="D291" s="25" t="s">
        <v>241</v>
      </c>
      <c r="E291" s="30" t="s">
        <v>166</v>
      </c>
      <c r="F291" s="104">
        <v>84669.5</v>
      </c>
      <c r="G291" s="68">
        <v>0</v>
      </c>
    </row>
    <row r="292" spans="1:7" s="4" customFormat="1" ht="56.25">
      <c r="A292" s="80" t="s">
        <v>244</v>
      </c>
      <c r="B292" s="29" t="s">
        <v>25</v>
      </c>
      <c r="C292" s="25" t="s">
        <v>21</v>
      </c>
      <c r="D292" s="25" t="s">
        <v>242</v>
      </c>
      <c r="E292" s="30"/>
      <c r="F292" s="104">
        <f>+F293</f>
        <v>170632.5</v>
      </c>
      <c r="G292" s="68">
        <f>+G293</f>
        <v>0</v>
      </c>
    </row>
    <row r="293" spans="1:7" s="11" customFormat="1" ht="20.25">
      <c r="A293" s="86" t="s">
        <v>165</v>
      </c>
      <c r="B293" s="29" t="s">
        <v>25</v>
      </c>
      <c r="C293" s="25" t="s">
        <v>21</v>
      </c>
      <c r="D293" s="25" t="s">
        <v>242</v>
      </c>
      <c r="E293" s="30" t="s">
        <v>166</v>
      </c>
      <c r="F293" s="104">
        <v>170632.5</v>
      </c>
      <c r="G293" s="68">
        <v>0</v>
      </c>
    </row>
    <row r="294" spans="1:7" s="5" customFormat="1" ht="93.75">
      <c r="A294" s="80" t="s">
        <v>245</v>
      </c>
      <c r="B294" s="29" t="s">
        <v>25</v>
      </c>
      <c r="C294" s="25" t="s">
        <v>21</v>
      </c>
      <c r="D294" s="25" t="s">
        <v>243</v>
      </c>
      <c r="E294" s="30"/>
      <c r="F294" s="104">
        <f>+F295</f>
        <v>500</v>
      </c>
      <c r="G294" s="68">
        <f>+G295</f>
        <v>0</v>
      </c>
    </row>
    <row r="295" spans="1:7" s="11" customFormat="1" ht="20.25">
      <c r="A295" s="86" t="s">
        <v>165</v>
      </c>
      <c r="B295" s="29" t="s">
        <v>25</v>
      </c>
      <c r="C295" s="25" t="s">
        <v>21</v>
      </c>
      <c r="D295" s="25" t="s">
        <v>243</v>
      </c>
      <c r="E295" s="30" t="s">
        <v>166</v>
      </c>
      <c r="F295" s="104">
        <v>500</v>
      </c>
      <c r="G295" s="68">
        <v>0</v>
      </c>
    </row>
    <row r="296" spans="1:7" s="5" customFormat="1" ht="20.25">
      <c r="A296" s="86" t="s">
        <v>95</v>
      </c>
      <c r="B296" s="29" t="s">
        <v>25</v>
      </c>
      <c r="C296" s="25" t="s">
        <v>21</v>
      </c>
      <c r="D296" s="25" t="s">
        <v>196</v>
      </c>
      <c r="E296" s="30"/>
      <c r="F296" s="104">
        <f>+F297</f>
        <v>0</v>
      </c>
      <c r="G296" s="68">
        <f>+G297</f>
        <v>268077</v>
      </c>
    </row>
    <row r="297" spans="1:7" s="5" customFormat="1" ht="20.25">
      <c r="A297" s="86" t="s">
        <v>470</v>
      </c>
      <c r="B297" s="29" t="s">
        <v>25</v>
      </c>
      <c r="C297" s="25" t="s">
        <v>21</v>
      </c>
      <c r="D297" s="25" t="s">
        <v>473</v>
      </c>
      <c r="E297" s="30"/>
      <c r="F297" s="104">
        <f>+F298</f>
        <v>0</v>
      </c>
      <c r="G297" s="68">
        <f>+G298</f>
        <v>268077</v>
      </c>
    </row>
    <row r="298" spans="1:7" s="5" customFormat="1" ht="37.5">
      <c r="A298" s="86" t="s">
        <v>471</v>
      </c>
      <c r="B298" s="29" t="s">
        <v>25</v>
      </c>
      <c r="C298" s="25" t="s">
        <v>21</v>
      </c>
      <c r="D298" s="25" t="s">
        <v>472</v>
      </c>
      <c r="E298" s="30"/>
      <c r="F298" s="104">
        <f>+F299+F300</f>
        <v>0</v>
      </c>
      <c r="G298" s="68">
        <f>+G299+G300</f>
        <v>268077</v>
      </c>
    </row>
    <row r="299" spans="1:7" s="11" customFormat="1" ht="37.5">
      <c r="A299" s="77" t="s">
        <v>157</v>
      </c>
      <c r="B299" s="29" t="s">
        <v>25</v>
      </c>
      <c r="C299" s="25" t="s">
        <v>21</v>
      </c>
      <c r="D299" s="25" t="s">
        <v>472</v>
      </c>
      <c r="E299" s="30" t="s">
        <v>156</v>
      </c>
      <c r="F299" s="104">
        <v>0</v>
      </c>
      <c r="G299" s="68">
        <v>6250</v>
      </c>
    </row>
    <row r="300" spans="1:7" s="11" customFormat="1" ht="20.25">
      <c r="A300" s="86" t="s">
        <v>165</v>
      </c>
      <c r="B300" s="29" t="s">
        <v>25</v>
      </c>
      <c r="C300" s="25" t="s">
        <v>21</v>
      </c>
      <c r="D300" s="25" t="s">
        <v>472</v>
      </c>
      <c r="E300" s="30" t="s">
        <v>166</v>
      </c>
      <c r="F300" s="104">
        <v>0</v>
      </c>
      <c r="G300" s="68">
        <v>261827</v>
      </c>
    </row>
    <row r="301" spans="1:7" s="9" customFormat="1" ht="20.25">
      <c r="A301" s="76" t="s">
        <v>14</v>
      </c>
      <c r="B301" s="29" t="s">
        <v>25</v>
      </c>
      <c r="C301" s="25" t="s">
        <v>27</v>
      </c>
      <c r="D301" s="25"/>
      <c r="E301" s="30"/>
      <c r="F301" s="104">
        <f>+F302+F319+F323+F328</f>
        <v>400456.1</v>
      </c>
      <c r="G301" s="68">
        <f>+G302+G319+G323+G328</f>
        <v>399756</v>
      </c>
    </row>
    <row r="302" spans="1:7" s="8" customFormat="1" ht="56.25">
      <c r="A302" s="81" t="s">
        <v>84</v>
      </c>
      <c r="B302" s="29" t="s">
        <v>25</v>
      </c>
      <c r="C302" s="25" t="s">
        <v>27</v>
      </c>
      <c r="D302" s="25" t="s">
        <v>246</v>
      </c>
      <c r="E302" s="30"/>
      <c r="F302" s="104">
        <f>+F303</f>
        <v>399691.3</v>
      </c>
      <c r="G302" s="68">
        <f>+G303</f>
        <v>0</v>
      </c>
    </row>
    <row r="303" spans="1:7" s="9" customFormat="1" ht="20.25">
      <c r="A303" s="81" t="s">
        <v>505</v>
      </c>
      <c r="B303" s="29" t="s">
        <v>25</v>
      </c>
      <c r="C303" s="25" t="s">
        <v>27</v>
      </c>
      <c r="D303" s="25" t="s">
        <v>247</v>
      </c>
      <c r="E303" s="30"/>
      <c r="F303" s="104">
        <f>+F304+F307+F309+F311+F313+F315+F317</f>
        <v>399691.3</v>
      </c>
      <c r="G303" s="68">
        <f>+G304+G307+G309+G311+G313+G315+G317</f>
        <v>0</v>
      </c>
    </row>
    <row r="304" spans="1:7" s="4" customFormat="1" ht="37.5">
      <c r="A304" s="76" t="s">
        <v>79</v>
      </c>
      <c r="B304" s="29" t="s">
        <v>25</v>
      </c>
      <c r="C304" s="25" t="s">
        <v>27</v>
      </c>
      <c r="D304" s="25" t="s">
        <v>248</v>
      </c>
      <c r="E304" s="30"/>
      <c r="F304" s="104">
        <f>+F305+F306</f>
        <v>10400</v>
      </c>
      <c r="G304" s="68">
        <f>+G305+G306</f>
        <v>0</v>
      </c>
    </row>
    <row r="305" spans="1:7" s="11" customFormat="1" ht="37.5">
      <c r="A305" s="77" t="s">
        <v>157</v>
      </c>
      <c r="B305" s="29" t="s">
        <v>25</v>
      </c>
      <c r="C305" s="25" t="s">
        <v>27</v>
      </c>
      <c r="D305" s="25" t="s">
        <v>248</v>
      </c>
      <c r="E305" s="30" t="s">
        <v>156</v>
      </c>
      <c r="F305" s="104">
        <v>9500</v>
      </c>
      <c r="G305" s="68">
        <v>0</v>
      </c>
    </row>
    <row r="306" spans="1:7" s="11" customFormat="1" ht="20.25">
      <c r="A306" s="86" t="s">
        <v>165</v>
      </c>
      <c r="B306" s="29" t="s">
        <v>25</v>
      </c>
      <c r="C306" s="25" t="s">
        <v>27</v>
      </c>
      <c r="D306" s="25" t="s">
        <v>248</v>
      </c>
      <c r="E306" s="30" t="s">
        <v>166</v>
      </c>
      <c r="F306" s="104">
        <v>900</v>
      </c>
      <c r="G306" s="68">
        <v>0</v>
      </c>
    </row>
    <row r="307" spans="1:7" s="5" customFormat="1" ht="20.25">
      <c r="A307" s="91" t="s">
        <v>80</v>
      </c>
      <c r="B307" s="29" t="s">
        <v>25</v>
      </c>
      <c r="C307" s="25" t="s">
        <v>27</v>
      </c>
      <c r="D307" s="25" t="s">
        <v>249</v>
      </c>
      <c r="E307" s="30"/>
      <c r="F307" s="104">
        <f>+F308</f>
        <v>500</v>
      </c>
      <c r="G307" s="68">
        <f>+G308</f>
        <v>0</v>
      </c>
    </row>
    <row r="308" spans="1:7" s="11" customFormat="1" ht="20.25">
      <c r="A308" s="86" t="s">
        <v>165</v>
      </c>
      <c r="B308" s="29" t="s">
        <v>25</v>
      </c>
      <c r="C308" s="25" t="s">
        <v>27</v>
      </c>
      <c r="D308" s="25" t="s">
        <v>249</v>
      </c>
      <c r="E308" s="30" t="s">
        <v>166</v>
      </c>
      <c r="F308" s="104">
        <v>500</v>
      </c>
      <c r="G308" s="68">
        <v>0</v>
      </c>
    </row>
    <row r="309" spans="1:7" s="4" customFormat="1" ht="37.5">
      <c r="A309" s="76" t="s">
        <v>149</v>
      </c>
      <c r="B309" s="29" t="s">
        <v>25</v>
      </c>
      <c r="C309" s="25" t="s">
        <v>27</v>
      </c>
      <c r="D309" s="25" t="s">
        <v>250</v>
      </c>
      <c r="E309" s="30"/>
      <c r="F309" s="104">
        <f>+F310</f>
        <v>1435.2</v>
      </c>
      <c r="G309" s="68">
        <f>+G310</f>
        <v>0</v>
      </c>
    </row>
    <row r="310" spans="1:7" s="11" customFormat="1" ht="20.25">
      <c r="A310" s="86" t="s">
        <v>165</v>
      </c>
      <c r="B310" s="29" t="s">
        <v>25</v>
      </c>
      <c r="C310" s="25" t="s">
        <v>27</v>
      </c>
      <c r="D310" s="25" t="s">
        <v>250</v>
      </c>
      <c r="E310" s="30" t="s">
        <v>166</v>
      </c>
      <c r="F310" s="104">
        <v>1435.2</v>
      </c>
      <c r="G310" s="68">
        <v>0</v>
      </c>
    </row>
    <row r="311" spans="1:7" s="4" customFormat="1" ht="20.25">
      <c r="A311" s="76" t="s">
        <v>53</v>
      </c>
      <c r="B311" s="29" t="s">
        <v>25</v>
      </c>
      <c r="C311" s="25" t="s">
        <v>27</v>
      </c>
      <c r="D311" s="25" t="s">
        <v>251</v>
      </c>
      <c r="E311" s="30"/>
      <c r="F311" s="104">
        <f>+F312</f>
        <v>415.4</v>
      </c>
      <c r="G311" s="68">
        <f>+G312</f>
        <v>0</v>
      </c>
    </row>
    <row r="312" spans="1:7" s="50" customFormat="1" ht="20.25">
      <c r="A312" s="86" t="s">
        <v>165</v>
      </c>
      <c r="B312" s="29" t="s">
        <v>25</v>
      </c>
      <c r="C312" s="25" t="s">
        <v>27</v>
      </c>
      <c r="D312" s="25" t="s">
        <v>251</v>
      </c>
      <c r="E312" s="30" t="s">
        <v>166</v>
      </c>
      <c r="F312" s="104">
        <v>415.4</v>
      </c>
      <c r="G312" s="68">
        <v>0</v>
      </c>
    </row>
    <row r="313" spans="1:7" s="4" customFormat="1" ht="37.5">
      <c r="A313" s="76" t="s">
        <v>82</v>
      </c>
      <c r="B313" s="29" t="s">
        <v>25</v>
      </c>
      <c r="C313" s="25" t="s">
        <v>27</v>
      </c>
      <c r="D313" s="25" t="s">
        <v>253</v>
      </c>
      <c r="E313" s="30"/>
      <c r="F313" s="104">
        <f>+F314</f>
        <v>129979.9</v>
      </c>
      <c r="G313" s="68">
        <f>+G314</f>
        <v>0</v>
      </c>
    </row>
    <row r="314" spans="1:7" s="11" customFormat="1" ht="20.25">
      <c r="A314" s="86" t="s">
        <v>165</v>
      </c>
      <c r="B314" s="29" t="s">
        <v>25</v>
      </c>
      <c r="C314" s="25" t="s">
        <v>27</v>
      </c>
      <c r="D314" s="25" t="s">
        <v>253</v>
      </c>
      <c r="E314" s="30" t="s">
        <v>166</v>
      </c>
      <c r="F314" s="104">
        <v>129979.9</v>
      </c>
      <c r="G314" s="68">
        <v>0</v>
      </c>
    </row>
    <row r="315" spans="1:7" s="4" customFormat="1" ht="56.25">
      <c r="A315" s="80" t="s">
        <v>244</v>
      </c>
      <c r="B315" s="29" t="s">
        <v>25</v>
      </c>
      <c r="C315" s="25" t="s">
        <v>27</v>
      </c>
      <c r="D315" s="25" t="s">
        <v>254</v>
      </c>
      <c r="E315" s="30"/>
      <c r="F315" s="104">
        <f>+F316</f>
        <v>241092.6</v>
      </c>
      <c r="G315" s="68">
        <f>+G316</f>
        <v>0</v>
      </c>
    </row>
    <row r="316" spans="1:7" s="11" customFormat="1" ht="20.25">
      <c r="A316" s="86" t="s">
        <v>165</v>
      </c>
      <c r="B316" s="29" t="s">
        <v>25</v>
      </c>
      <c r="C316" s="25" t="s">
        <v>27</v>
      </c>
      <c r="D316" s="25" t="s">
        <v>254</v>
      </c>
      <c r="E316" s="30" t="s">
        <v>166</v>
      </c>
      <c r="F316" s="104">
        <v>241092.6</v>
      </c>
      <c r="G316" s="68">
        <v>0</v>
      </c>
    </row>
    <row r="317" spans="1:7" s="4" customFormat="1" ht="93.75">
      <c r="A317" s="80" t="s">
        <v>245</v>
      </c>
      <c r="B317" s="29" t="s">
        <v>25</v>
      </c>
      <c r="C317" s="25" t="s">
        <v>27</v>
      </c>
      <c r="D317" s="25" t="s">
        <v>255</v>
      </c>
      <c r="E317" s="30"/>
      <c r="F317" s="104">
        <f>+F318</f>
        <v>15868.2</v>
      </c>
      <c r="G317" s="68">
        <f>+G318</f>
        <v>0</v>
      </c>
    </row>
    <row r="318" spans="1:7" s="11" customFormat="1" ht="20.25">
      <c r="A318" s="86" t="s">
        <v>165</v>
      </c>
      <c r="B318" s="29" t="s">
        <v>25</v>
      </c>
      <c r="C318" s="25" t="s">
        <v>27</v>
      </c>
      <c r="D318" s="25" t="s">
        <v>255</v>
      </c>
      <c r="E318" s="30" t="s">
        <v>166</v>
      </c>
      <c r="F318" s="104">
        <v>15868.2</v>
      </c>
      <c r="G318" s="68">
        <v>0</v>
      </c>
    </row>
    <row r="319" spans="1:7" s="8" customFormat="1" ht="75">
      <c r="A319" s="76" t="s">
        <v>153</v>
      </c>
      <c r="B319" s="29" t="s">
        <v>25</v>
      </c>
      <c r="C319" s="25" t="s">
        <v>27</v>
      </c>
      <c r="D319" s="25" t="s">
        <v>271</v>
      </c>
      <c r="E319" s="30"/>
      <c r="F319" s="104">
        <f aca="true" t="shared" si="7" ref="F319:G321">+F320</f>
        <v>718</v>
      </c>
      <c r="G319" s="68">
        <f t="shared" si="7"/>
        <v>18</v>
      </c>
    </row>
    <row r="320" spans="1:7" s="9" customFormat="1" ht="20.25">
      <c r="A320" s="81" t="s">
        <v>90</v>
      </c>
      <c r="B320" s="29" t="s">
        <v>25</v>
      </c>
      <c r="C320" s="25" t="s">
        <v>27</v>
      </c>
      <c r="D320" s="25" t="s">
        <v>277</v>
      </c>
      <c r="E320" s="30"/>
      <c r="F320" s="104">
        <f t="shared" si="7"/>
        <v>718</v>
      </c>
      <c r="G320" s="68">
        <f t="shared" si="7"/>
        <v>18</v>
      </c>
    </row>
    <row r="321" spans="1:7" s="4" customFormat="1" ht="56.25">
      <c r="A321" s="76" t="s">
        <v>91</v>
      </c>
      <c r="B321" s="29" t="s">
        <v>25</v>
      </c>
      <c r="C321" s="25" t="s">
        <v>27</v>
      </c>
      <c r="D321" s="25" t="s">
        <v>278</v>
      </c>
      <c r="E321" s="30"/>
      <c r="F321" s="104">
        <f t="shared" si="7"/>
        <v>718</v>
      </c>
      <c r="G321" s="68">
        <f t="shared" si="7"/>
        <v>18</v>
      </c>
    </row>
    <row r="322" spans="1:7" s="11" customFormat="1" ht="20.25">
      <c r="A322" s="86" t="s">
        <v>165</v>
      </c>
      <c r="B322" s="29" t="s">
        <v>25</v>
      </c>
      <c r="C322" s="25" t="s">
        <v>27</v>
      </c>
      <c r="D322" s="25" t="s">
        <v>278</v>
      </c>
      <c r="E322" s="30" t="s">
        <v>166</v>
      </c>
      <c r="F322" s="104">
        <v>718</v>
      </c>
      <c r="G322" s="68">
        <v>18</v>
      </c>
    </row>
    <row r="323" spans="1:7" s="5" customFormat="1" ht="20.25">
      <c r="A323" s="86" t="s">
        <v>95</v>
      </c>
      <c r="B323" s="29" t="s">
        <v>25</v>
      </c>
      <c r="C323" s="25" t="s">
        <v>27</v>
      </c>
      <c r="D323" s="25" t="s">
        <v>196</v>
      </c>
      <c r="E323" s="30"/>
      <c r="F323" s="104">
        <f>+F324</f>
        <v>0</v>
      </c>
      <c r="G323" s="68">
        <f>+G324</f>
        <v>399691.2</v>
      </c>
    </row>
    <row r="324" spans="1:7" s="5" customFormat="1" ht="20.25">
      <c r="A324" s="86" t="s">
        <v>470</v>
      </c>
      <c r="B324" s="29" t="s">
        <v>25</v>
      </c>
      <c r="C324" s="25" t="s">
        <v>27</v>
      </c>
      <c r="D324" s="25" t="s">
        <v>473</v>
      </c>
      <c r="E324" s="30"/>
      <c r="F324" s="104">
        <f>+F325</f>
        <v>0</v>
      </c>
      <c r="G324" s="68">
        <f>+G325</f>
        <v>399691.2</v>
      </c>
    </row>
    <row r="325" spans="1:7" s="5" customFormat="1" ht="37.5">
      <c r="A325" s="86" t="s">
        <v>471</v>
      </c>
      <c r="B325" s="29" t="s">
        <v>25</v>
      </c>
      <c r="C325" s="25" t="s">
        <v>27</v>
      </c>
      <c r="D325" s="25" t="s">
        <v>472</v>
      </c>
      <c r="E325" s="30"/>
      <c r="F325" s="104">
        <f>+F326+F327</f>
        <v>0</v>
      </c>
      <c r="G325" s="68">
        <f>+G326+G327</f>
        <v>399691.2</v>
      </c>
    </row>
    <row r="326" spans="1:7" s="11" customFormat="1" ht="37.5">
      <c r="A326" s="77" t="s">
        <v>157</v>
      </c>
      <c r="B326" s="29" t="s">
        <v>25</v>
      </c>
      <c r="C326" s="25" t="s">
        <v>27</v>
      </c>
      <c r="D326" s="25" t="s">
        <v>472</v>
      </c>
      <c r="E326" s="30" t="s">
        <v>156</v>
      </c>
      <c r="F326" s="104">
        <v>0</v>
      </c>
      <c r="G326" s="68">
        <v>9500</v>
      </c>
    </row>
    <row r="327" spans="1:7" s="11" customFormat="1" ht="20.25">
      <c r="A327" s="86" t="s">
        <v>165</v>
      </c>
      <c r="B327" s="29" t="s">
        <v>25</v>
      </c>
      <c r="C327" s="25" t="s">
        <v>27</v>
      </c>
      <c r="D327" s="25" t="s">
        <v>472</v>
      </c>
      <c r="E327" s="30" t="s">
        <v>166</v>
      </c>
      <c r="F327" s="104">
        <v>0</v>
      </c>
      <c r="G327" s="68">
        <v>390191.2</v>
      </c>
    </row>
    <row r="328" spans="1:7" s="8" customFormat="1" ht="37.5">
      <c r="A328" s="80" t="s">
        <v>260</v>
      </c>
      <c r="B328" s="29" t="s">
        <v>25</v>
      </c>
      <c r="C328" s="25" t="s">
        <v>27</v>
      </c>
      <c r="D328" s="25" t="s">
        <v>256</v>
      </c>
      <c r="E328" s="30"/>
      <c r="F328" s="104">
        <f aca="true" t="shared" si="8" ref="F328:G330">+F329</f>
        <v>46.8</v>
      </c>
      <c r="G328" s="68">
        <f t="shared" si="8"/>
        <v>46.8</v>
      </c>
    </row>
    <row r="329" spans="1:7" s="9" customFormat="1" ht="37.5">
      <c r="A329" s="80" t="s">
        <v>500</v>
      </c>
      <c r="B329" s="29" t="s">
        <v>25</v>
      </c>
      <c r="C329" s="25" t="s">
        <v>27</v>
      </c>
      <c r="D329" s="25" t="s">
        <v>257</v>
      </c>
      <c r="E329" s="30"/>
      <c r="F329" s="104">
        <f t="shared" si="8"/>
        <v>46.8</v>
      </c>
      <c r="G329" s="68">
        <f t="shared" si="8"/>
        <v>46.8</v>
      </c>
    </row>
    <row r="330" spans="1:7" s="9" customFormat="1" ht="75">
      <c r="A330" s="80" t="s">
        <v>498</v>
      </c>
      <c r="B330" s="29" t="s">
        <v>25</v>
      </c>
      <c r="C330" s="25" t="s">
        <v>27</v>
      </c>
      <c r="D330" s="25" t="s">
        <v>258</v>
      </c>
      <c r="E330" s="30"/>
      <c r="F330" s="104">
        <f t="shared" si="8"/>
        <v>46.8</v>
      </c>
      <c r="G330" s="68">
        <f t="shared" si="8"/>
        <v>46.8</v>
      </c>
    </row>
    <row r="331" spans="1:7" s="9" customFormat="1" ht="93.75">
      <c r="A331" s="80" t="s">
        <v>245</v>
      </c>
      <c r="B331" s="29" t="s">
        <v>25</v>
      </c>
      <c r="C331" s="25" t="s">
        <v>27</v>
      </c>
      <c r="D331" s="25" t="s">
        <v>259</v>
      </c>
      <c r="E331" s="30"/>
      <c r="F331" s="104">
        <f>+F332</f>
        <v>46.8</v>
      </c>
      <c r="G331" s="104">
        <f>+G332</f>
        <v>46.8</v>
      </c>
    </row>
    <row r="332" spans="1:7" s="11" customFormat="1" ht="20.25">
      <c r="A332" s="78" t="s">
        <v>163</v>
      </c>
      <c r="B332" s="29" t="s">
        <v>25</v>
      </c>
      <c r="C332" s="25" t="s">
        <v>27</v>
      </c>
      <c r="D332" s="25" t="s">
        <v>259</v>
      </c>
      <c r="E332" s="30" t="s">
        <v>164</v>
      </c>
      <c r="F332" s="104">
        <v>46.8</v>
      </c>
      <c r="G332" s="68">
        <v>46.8</v>
      </c>
    </row>
    <row r="333" spans="1:7" s="5" customFormat="1" ht="20.25">
      <c r="A333" s="78" t="s">
        <v>506</v>
      </c>
      <c r="B333" s="29" t="s">
        <v>25</v>
      </c>
      <c r="C333" s="25" t="s">
        <v>31</v>
      </c>
      <c r="D333" s="25"/>
      <c r="E333" s="30"/>
      <c r="F333" s="104">
        <f>+F334+F342+F350</f>
        <v>54803.90000000001</v>
      </c>
      <c r="G333" s="68">
        <f>+G334+G342+G350</f>
        <v>54803.899999999994</v>
      </c>
    </row>
    <row r="334" spans="1:7" s="5" customFormat="1" ht="56.25">
      <c r="A334" s="81" t="s">
        <v>84</v>
      </c>
      <c r="B334" s="29" t="s">
        <v>25</v>
      </c>
      <c r="C334" s="25" t="s">
        <v>31</v>
      </c>
      <c r="D334" s="25" t="s">
        <v>246</v>
      </c>
      <c r="E334" s="30"/>
      <c r="F334" s="104">
        <f>+F335</f>
        <v>12116.3</v>
      </c>
      <c r="G334" s="68">
        <f>+G335</f>
        <v>0</v>
      </c>
    </row>
    <row r="335" spans="1:7" s="5" customFormat="1" ht="20.25">
      <c r="A335" s="81" t="s">
        <v>505</v>
      </c>
      <c r="B335" s="29" t="s">
        <v>25</v>
      </c>
      <c r="C335" s="25" t="s">
        <v>31</v>
      </c>
      <c r="D335" s="25" t="s">
        <v>247</v>
      </c>
      <c r="E335" s="30"/>
      <c r="F335" s="104">
        <f>+F340+F336+F338</f>
        <v>12116.3</v>
      </c>
      <c r="G335" s="68">
        <f>+G340+G336+G338</f>
        <v>0</v>
      </c>
    </row>
    <row r="336" spans="1:7" s="5" customFormat="1" ht="37.5">
      <c r="A336" s="76" t="s">
        <v>149</v>
      </c>
      <c r="B336" s="29" t="s">
        <v>25</v>
      </c>
      <c r="C336" s="25" t="s">
        <v>31</v>
      </c>
      <c r="D336" s="25" t="s">
        <v>250</v>
      </c>
      <c r="E336" s="30"/>
      <c r="F336" s="104">
        <f>+F337</f>
        <v>174.8</v>
      </c>
      <c r="G336" s="68">
        <f>+G337</f>
        <v>0</v>
      </c>
    </row>
    <row r="337" spans="1:7" s="5" customFormat="1" ht="20.25">
      <c r="A337" s="86" t="s">
        <v>165</v>
      </c>
      <c r="B337" s="29" t="s">
        <v>25</v>
      </c>
      <c r="C337" s="25" t="s">
        <v>31</v>
      </c>
      <c r="D337" s="25" t="s">
        <v>250</v>
      </c>
      <c r="E337" s="30" t="s">
        <v>166</v>
      </c>
      <c r="F337" s="55">
        <v>174.8</v>
      </c>
      <c r="G337" s="68">
        <v>0</v>
      </c>
    </row>
    <row r="338" spans="1:7" s="5" customFormat="1" ht="20.25">
      <c r="A338" s="76" t="s">
        <v>53</v>
      </c>
      <c r="B338" s="29" t="s">
        <v>25</v>
      </c>
      <c r="C338" s="25" t="s">
        <v>31</v>
      </c>
      <c r="D338" s="25" t="s">
        <v>251</v>
      </c>
      <c r="E338" s="30"/>
      <c r="F338" s="104">
        <f>+F339</f>
        <v>284.6</v>
      </c>
      <c r="G338" s="68">
        <f>+G339</f>
        <v>0</v>
      </c>
    </row>
    <row r="339" spans="1:7" s="5" customFormat="1" ht="20.25">
      <c r="A339" s="86" t="s">
        <v>165</v>
      </c>
      <c r="B339" s="29" t="s">
        <v>25</v>
      </c>
      <c r="C339" s="25" t="s">
        <v>31</v>
      </c>
      <c r="D339" s="25" t="s">
        <v>251</v>
      </c>
      <c r="E339" s="30" t="s">
        <v>166</v>
      </c>
      <c r="F339" s="104">
        <v>284.6</v>
      </c>
      <c r="G339" s="68">
        <v>0</v>
      </c>
    </row>
    <row r="340" spans="1:7" s="11" customFormat="1" ht="37.5">
      <c r="A340" s="76" t="s">
        <v>81</v>
      </c>
      <c r="B340" s="29" t="s">
        <v>25</v>
      </c>
      <c r="C340" s="25" t="s">
        <v>31</v>
      </c>
      <c r="D340" s="25" t="s">
        <v>252</v>
      </c>
      <c r="E340" s="30"/>
      <c r="F340" s="104">
        <f>+F341</f>
        <v>11656.9</v>
      </c>
      <c r="G340" s="68">
        <f>+G341</f>
        <v>0</v>
      </c>
    </row>
    <row r="341" spans="1:7" s="11" customFormat="1" ht="20.25">
      <c r="A341" s="86" t="s">
        <v>165</v>
      </c>
      <c r="B341" s="29" t="s">
        <v>25</v>
      </c>
      <c r="C341" s="25" t="s">
        <v>31</v>
      </c>
      <c r="D341" s="25" t="s">
        <v>252</v>
      </c>
      <c r="E341" s="30" t="s">
        <v>166</v>
      </c>
      <c r="F341" s="104">
        <v>11656.9</v>
      </c>
      <c r="G341" s="68">
        <v>0</v>
      </c>
    </row>
    <row r="342" spans="1:7" s="11" customFormat="1" ht="56.25">
      <c r="A342" s="76" t="s">
        <v>140</v>
      </c>
      <c r="B342" s="54" t="s">
        <v>25</v>
      </c>
      <c r="C342" s="25" t="s">
        <v>31</v>
      </c>
      <c r="D342" s="25" t="s">
        <v>326</v>
      </c>
      <c r="E342" s="30"/>
      <c r="F342" s="104">
        <f>+F343</f>
        <v>42687.600000000006</v>
      </c>
      <c r="G342" s="68">
        <f>+G343</f>
        <v>0</v>
      </c>
    </row>
    <row r="343" spans="1:7" s="11" customFormat="1" ht="37.5">
      <c r="A343" s="81" t="s">
        <v>124</v>
      </c>
      <c r="B343" s="29" t="s">
        <v>25</v>
      </c>
      <c r="C343" s="25" t="s">
        <v>31</v>
      </c>
      <c r="D343" s="25" t="s">
        <v>392</v>
      </c>
      <c r="E343" s="30"/>
      <c r="F343" s="104">
        <f>+F344+F346+F348</f>
        <v>42687.600000000006</v>
      </c>
      <c r="G343" s="104">
        <f>+G344+G346+G348</f>
        <v>0</v>
      </c>
    </row>
    <row r="344" spans="1:7" s="11" customFormat="1" ht="20.25">
      <c r="A344" s="86" t="s">
        <v>80</v>
      </c>
      <c r="B344" s="29" t="s">
        <v>25</v>
      </c>
      <c r="C344" s="25" t="s">
        <v>31</v>
      </c>
      <c r="D344" s="25" t="s">
        <v>327</v>
      </c>
      <c r="E344" s="30"/>
      <c r="F344" s="104">
        <f>+F345</f>
        <v>160</v>
      </c>
      <c r="G344" s="68">
        <f>+G345</f>
        <v>0</v>
      </c>
    </row>
    <row r="345" spans="1:7" s="11" customFormat="1" ht="20.25">
      <c r="A345" s="86" t="s">
        <v>165</v>
      </c>
      <c r="B345" s="29" t="s">
        <v>25</v>
      </c>
      <c r="C345" s="25" t="s">
        <v>31</v>
      </c>
      <c r="D345" s="25" t="s">
        <v>327</v>
      </c>
      <c r="E345" s="30" t="s">
        <v>166</v>
      </c>
      <c r="F345" s="104">
        <v>160</v>
      </c>
      <c r="G345" s="68">
        <v>0</v>
      </c>
    </row>
    <row r="346" spans="1:7" s="11" customFormat="1" ht="20.25">
      <c r="A346" s="76" t="s">
        <v>85</v>
      </c>
      <c r="B346" s="29" t="s">
        <v>25</v>
      </c>
      <c r="C346" s="25" t="s">
        <v>31</v>
      </c>
      <c r="D346" s="25" t="s">
        <v>328</v>
      </c>
      <c r="E346" s="30"/>
      <c r="F346" s="104">
        <f>F347</f>
        <v>126.8</v>
      </c>
      <c r="G346" s="68">
        <f>G347</f>
        <v>0</v>
      </c>
    </row>
    <row r="347" spans="1:7" s="11" customFormat="1" ht="20.25">
      <c r="A347" s="86" t="s">
        <v>165</v>
      </c>
      <c r="B347" s="29" t="s">
        <v>25</v>
      </c>
      <c r="C347" s="25" t="s">
        <v>31</v>
      </c>
      <c r="D347" s="25" t="s">
        <v>328</v>
      </c>
      <c r="E347" s="30" t="s">
        <v>166</v>
      </c>
      <c r="F347" s="104">
        <v>126.8</v>
      </c>
      <c r="G347" s="68">
        <v>0</v>
      </c>
    </row>
    <row r="348" spans="1:7" s="11" customFormat="1" ht="20.25">
      <c r="A348" s="81" t="s">
        <v>382</v>
      </c>
      <c r="B348" s="29" t="s">
        <v>25</v>
      </c>
      <c r="C348" s="25" t="s">
        <v>31</v>
      </c>
      <c r="D348" s="25" t="s">
        <v>329</v>
      </c>
      <c r="E348" s="30"/>
      <c r="F348" s="104">
        <f>+F349</f>
        <v>42400.8</v>
      </c>
      <c r="G348" s="68">
        <f>+G349</f>
        <v>0</v>
      </c>
    </row>
    <row r="349" spans="1:7" s="11" customFormat="1" ht="20.25">
      <c r="A349" s="86" t="s">
        <v>165</v>
      </c>
      <c r="B349" s="29" t="s">
        <v>25</v>
      </c>
      <c r="C349" s="25" t="s">
        <v>31</v>
      </c>
      <c r="D349" s="25" t="s">
        <v>329</v>
      </c>
      <c r="E349" s="30" t="s">
        <v>166</v>
      </c>
      <c r="F349" s="104">
        <v>42400.8</v>
      </c>
      <c r="G349" s="68">
        <v>0</v>
      </c>
    </row>
    <row r="350" spans="1:7" s="5" customFormat="1" ht="20.25">
      <c r="A350" s="86" t="s">
        <v>95</v>
      </c>
      <c r="B350" s="29" t="s">
        <v>25</v>
      </c>
      <c r="C350" s="25" t="s">
        <v>31</v>
      </c>
      <c r="D350" s="25" t="s">
        <v>196</v>
      </c>
      <c r="E350" s="30"/>
      <c r="F350" s="104">
        <f>+F351</f>
        <v>0</v>
      </c>
      <c r="G350" s="68">
        <f>+G351</f>
        <v>54803.899999999994</v>
      </c>
    </row>
    <row r="351" spans="1:7" s="5" customFormat="1" ht="20.25">
      <c r="A351" s="86" t="s">
        <v>470</v>
      </c>
      <c r="B351" s="29" t="s">
        <v>25</v>
      </c>
      <c r="C351" s="25" t="s">
        <v>31</v>
      </c>
      <c r="D351" s="25" t="s">
        <v>473</v>
      </c>
      <c r="E351" s="30"/>
      <c r="F351" s="104">
        <f>+F352+F354</f>
        <v>0</v>
      </c>
      <c r="G351" s="68">
        <f>+G352+G354</f>
        <v>54803.899999999994</v>
      </c>
    </row>
    <row r="352" spans="1:7" s="5" customFormat="1" ht="37.5">
      <c r="A352" s="86" t="s">
        <v>471</v>
      </c>
      <c r="B352" s="29" t="s">
        <v>25</v>
      </c>
      <c r="C352" s="25" t="s">
        <v>31</v>
      </c>
      <c r="D352" s="25" t="s">
        <v>472</v>
      </c>
      <c r="E352" s="30"/>
      <c r="F352" s="104">
        <f>+F353</f>
        <v>0</v>
      </c>
      <c r="G352" s="68">
        <f>+G353</f>
        <v>12116.3</v>
      </c>
    </row>
    <row r="353" spans="1:7" s="11" customFormat="1" ht="20.25">
      <c r="A353" s="86" t="s">
        <v>165</v>
      </c>
      <c r="B353" s="29" t="s">
        <v>25</v>
      </c>
      <c r="C353" s="25" t="s">
        <v>31</v>
      </c>
      <c r="D353" s="25" t="s">
        <v>472</v>
      </c>
      <c r="E353" s="30" t="s">
        <v>166</v>
      </c>
      <c r="F353" s="104">
        <v>0</v>
      </c>
      <c r="G353" s="68">
        <v>12116.3</v>
      </c>
    </row>
    <row r="354" spans="1:7" s="11" customFormat="1" ht="37.5">
      <c r="A354" s="86" t="s">
        <v>475</v>
      </c>
      <c r="B354" s="31" t="s">
        <v>25</v>
      </c>
      <c r="C354" s="26" t="s">
        <v>31</v>
      </c>
      <c r="D354" s="25" t="s">
        <v>474</v>
      </c>
      <c r="E354" s="32"/>
      <c r="F354" s="104">
        <f>+F355</f>
        <v>0</v>
      </c>
      <c r="G354" s="68">
        <f>+G355</f>
        <v>42687.6</v>
      </c>
    </row>
    <row r="355" spans="1:7" s="11" customFormat="1" ht="20.25">
      <c r="A355" s="86" t="s">
        <v>165</v>
      </c>
      <c r="B355" s="31" t="s">
        <v>25</v>
      </c>
      <c r="C355" s="26" t="s">
        <v>31</v>
      </c>
      <c r="D355" s="25" t="s">
        <v>474</v>
      </c>
      <c r="E355" s="32" t="s">
        <v>166</v>
      </c>
      <c r="F355" s="104">
        <v>0</v>
      </c>
      <c r="G355" s="68">
        <v>42687.6</v>
      </c>
    </row>
    <row r="356" spans="1:7" s="12" customFormat="1" ht="20.25">
      <c r="A356" s="76" t="s">
        <v>504</v>
      </c>
      <c r="B356" s="29" t="s">
        <v>25</v>
      </c>
      <c r="C356" s="25" t="s">
        <v>25</v>
      </c>
      <c r="D356" s="25"/>
      <c r="E356" s="30"/>
      <c r="F356" s="104">
        <f>+F357+F361+F373+F376+F389</f>
        <v>6613.4</v>
      </c>
      <c r="G356" s="104">
        <f>+G357+G361+G373+G376+G389</f>
        <v>6662</v>
      </c>
    </row>
    <row r="357" spans="1:7" s="8" customFormat="1" ht="56.25">
      <c r="A357" s="81" t="s">
        <v>84</v>
      </c>
      <c r="B357" s="29" t="s">
        <v>25</v>
      </c>
      <c r="C357" s="25" t="s">
        <v>25</v>
      </c>
      <c r="D357" s="25" t="s">
        <v>246</v>
      </c>
      <c r="E357" s="30"/>
      <c r="F357" s="104">
        <f aca="true" t="shared" si="9" ref="F357:G359">+F358</f>
        <v>2393.1</v>
      </c>
      <c r="G357" s="68">
        <f t="shared" si="9"/>
        <v>0</v>
      </c>
    </row>
    <row r="358" spans="1:7" s="9" customFormat="1" ht="20.25">
      <c r="A358" s="81" t="s">
        <v>505</v>
      </c>
      <c r="B358" s="29" t="s">
        <v>25</v>
      </c>
      <c r="C358" s="25" t="s">
        <v>25</v>
      </c>
      <c r="D358" s="25" t="s">
        <v>247</v>
      </c>
      <c r="E358" s="30"/>
      <c r="F358" s="104">
        <f t="shared" si="9"/>
        <v>2393.1</v>
      </c>
      <c r="G358" s="68">
        <f t="shared" si="9"/>
        <v>0</v>
      </c>
    </row>
    <row r="359" spans="1:7" s="4" customFormat="1" ht="37.5">
      <c r="A359" s="76" t="s">
        <v>16</v>
      </c>
      <c r="B359" s="29" t="s">
        <v>25</v>
      </c>
      <c r="C359" s="25" t="s">
        <v>25</v>
      </c>
      <c r="D359" s="25" t="s">
        <v>261</v>
      </c>
      <c r="E359" s="30"/>
      <c r="F359" s="104">
        <f t="shared" si="9"/>
        <v>2393.1</v>
      </c>
      <c r="G359" s="104">
        <f t="shared" si="9"/>
        <v>0</v>
      </c>
    </row>
    <row r="360" spans="1:7" s="11" customFormat="1" ht="20.25">
      <c r="A360" s="86" t="s">
        <v>165</v>
      </c>
      <c r="B360" s="29" t="s">
        <v>25</v>
      </c>
      <c r="C360" s="25" t="s">
        <v>25</v>
      </c>
      <c r="D360" s="25" t="s">
        <v>261</v>
      </c>
      <c r="E360" s="30" t="s">
        <v>166</v>
      </c>
      <c r="F360" s="104">
        <v>2393.1</v>
      </c>
      <c r="G360" s="68">
        <v>0</v>
      </c>
    </row>
    <row r="361" spans="1:7" s="8" customFormat="1" ht="56.25">
      <c r="A361" s="76" t="s">
        <v>130</v>
      </c>
      <c r="B361" s="29" t="s">
        <v>25</v>
      </c>
      <c r="C361" s="25" t="s">
        <v>25</v>
      </c>
      <c r="D361" s="25" t="s">
        <v>370</v>
      </c>
      <c r="E361" s="30"/>
      <c r="F361" s="104">
        <f>+F362+F366+F368+F370</f>
        <v>4108.9</v>
      </c>
      <c r="G361" s="104">
        <f>+G362+G366+G368+G370</f>
        <v>0</v>
      </c>
    </row>
    <row r="362" spans="1:7" s="4" customFormat="1" ht="20.25">
      <c r="A362" s="76" t="s">
        <v>86</v>
      </c>
      <c r="B362" s="29" t="s">
        <v>25</v>
      </c>
      <c r="C362" s="25" t="s">
        <v>25</v>
      </c>
      <c r="D362" s="25" t="s">
        <v>349</v>
      </c>
      <c r="E362" s="30"/>
      <c r="F362" s="104">
        <f>+F365+F363+F364</f>
        <v>378.8</v>
      </c>
      <c r="G362" s="104">
        <f>+G365+G363+G364</f>
        <v>0</v>
      </c>
    </row>
    <row r="363" spans="1:7" s="4" customFormat="1" ht="37.5">
      <c r="A363" s="77" t="s">
        <v>157</v>
      </c>
      <c r="B363" s="29" t="s">
        <v>25</v>
      </c>
      <c r="C363" s="25" t="s">
        <v>25</v>
      </c>
      <c r="D363" s="25" t="s">
        <v>349</v>
      </c>
      <c r="E363" s="30" t="s">
        <v>156</v>
      </c>
      <c r="F363" s="104">
        <v>128</v>
      </c>
      <c r="G363" s="68">
        <v>0</v>
      </c>
    </row>
    <row r="364" spans="1:7" s="4" customFormat="1" ht="20.25">
      <c r="A364" s="86" t="s">
        <v>191</v>
      </c>
      <c r="B364" s="29" t="s">
        <v>25</v>
      </c>
      <c r="C364" s="25" t="s">
        <v>25</v>
      </c>
      <c r="D364" s="25" t="s">
        <v>349</v>
      </c>
      <c r="E364" s="30" t="s">
        <v>185</v>
      </c>
      <c r="F364" s="104">
        <v>100</v>
      </c>
      <c r="G364" s="68">
        <v>0</v>
      </c>
    </row>
    <row r="365" spans="1:7" s="11" customFormat="1" ht="20.25">
      <c r="A365" s="78" t="s">
        <v>163</v>
      </c>
      <c r="B365" s="29" t="s">
        <v>25</v>
      </c>
      <c r="C365" s="25" t="s">
        <v>25</v>
      </c>
      <c r="D365" s="25" t="s">
        <v>349</v>
      </c>
      <c r="E365" s="30" t="s">
        <v>164</v>
      </c>
      <c r="F365" s="104">
        <v>150.8</v>
      </c>
      <c r="G365" s="68">
        <v>0</v>
      </c>
    </row>
    <row r="366" spans="1:7" s="4" customFormat="1" ht="20.25">
      <c r="A366" s="76" t="s">
        <v>87</v>
      </c>
      <c r="B366" s="29" t="s">
        <v>25</v>
      </c>
      <c r="C366" s="25" t="s">
        <v>25</v>
      </c>
      <c r="D366" s="25" t="s">
        <v>371</v>
      </c>
      <c r="E366" s="30"/>
      <c r="F366" s="104">
        <f>+F367</f>
        <v>50</v>
      </c>
      <c r="G366" s="104">
        <f>+G367</f>
        <v>0</v>
      </c>
    </row>
    <row r="367" spans="1:7" s="4" customFormat="1" ht="37.5">
      <c r="A367" s="77" t="s">
        <v>157</v>
      </c>
      <c r="B367" s="29" t="s">
        <v>25</v>
      </c>
      <c r="C367" s="25" t="s">
        <v>25</v>
      </c>
      <c r="D367" s="25" t="s">
        <v>371</v>
      </c>
      <c r="E367" s="30" t="s">
        <v>156</v>
      </c>
      <c r="F367" s="104">
        <v>50</v>
      </c>
      <c r="G367" s="68">
        <v>0</v>
      </c>
    </row>
    <row r="368" spans="1:7" s="4" customFormat="1" ht="37.5">
      <c r="A368" s="76" t="s">
        <v>88</v>
      </c>
      <c r="B368" s="29" t="s">
        <v>25</v>
      </c>
      <c r="C368" s="25" t="s">
        <v>25</v>
      </c>
      <c r="D368" s="25" t="s">
        <v>372</v>
      </c>
      <c r="E368" s="30"/>
      <c r="F368" s="104">
        <f>+F369</f>
        <v>50</v>
      </c>
      <c r="G368" s="68">
        <f>+G369</f>
        <v>0</v>
      </c>
    </row>
    <row r="369" spans="1:7" s="11" customFormat="1" ht="18.75" customHeight="1">
      <c r="A369" s="77" t="s">
        <v>186</v>
      </c>
      <c r="B369" s="29" t="s">
        <v>25</v>
      </c>
      <c r="C369" s="25" t="s">
        <v>25</v>
      </c>
      <c r="D369" s="25" t="s">
        <v>372</v>
      </c>
      <c r="E369" s="30" t="s">
        <v>185</v>
      </c>
      <c r="F369" s="104">
        <v>50</v>
      </c>
      <c r="G369" s="68">
        <v>0</v>
      </c>
    </row>
    <row r="370" spans="1:7" s="4" customFormat="1" ht="38.25" customHeight="1">
      <c r="A370" s="57" t="s">
        <v>141</v>
      </c>
      <c r="B370" s="29" t="s">
        <v>25</v>
      </c>
      <c r="C370" s="25" t="s">
        <v>25</v>
      </c>
      <c r="D370" s="25" t="s">
        <v>373</v>
      </c>
      <c r="E370" s="30"/>
      <c r="F370" s="104">
        <f>+F371+F372</f>
        <v>3630.1</v>
      </c>
      <c r="G370" s="68">
        <f>+G371+G372</f>
        <v>0</v>
      </c>
    </row>
    <row r="371" spans="1:7" s="11" customFormat="1" ht="20.25">
      <c r="A371" s="86" t="s">
        <v>165</v>
      </c>
      <c r="B371" s="29" t="s">
        <v>25</v>
      </c>
      <c r="C371" s="25" t="s">
        <v>25</v>
      </c>
      <c r="D371" s="25" t="s">
        <v>373</v>
      </c>
      <c r="E371" s="30" t="s">
        <v>166</v>
      </c>
      <c r="F371" s="104">
        <v>3600.1</v>
      </c>
      <c r="G371" s="68">
        <v>0</v>
      </c>
    </row>
    <row r="372" spans="1:7" s="11" customFormat="1" ht="20.25">
      <c r="A372" s="77" t="s">
        <v>186</v>
      </c>
      <c r="B372" s="29" t="s">
        <v>25</v>
      </c>
      <c r="C372" s="25" t="s">
        <v>25</v>
      </c>
      <c r="D372" s="25" t="s">
        <v>373</v>
      </c>
      <c r="E372" s="30" t="s">
        <v>185</v>
      </c>
      <c r="F372" s="104">
        <v>30</v>
      </c>
      <c r="G372" s="68">
        <v>0</v>
      </c>
    </row>
    <row r="373" spans="1:7" s="5" customFormat="1" ht="56.25">
      <c r="A373" s="78" t="s">
        <v>93</v>
      </c>
      <c r="B373" s="31" t="s">
        <v>25</v>
      </c>
      <c r="C373" s="26" t="s">
        <v>25</v>
      </c>
      <c r="D373" s="48" t="s">
        <v>290</v>
      </c>
      <c r="E373" s="32"/>
      <c r="F373" s="104">
        <f>F374</f>
        <v>25</v>
      </c>
      <c r="G373" s="68">
        <f>G374</f>
        <v>0</v>
      </c>
    </row>
    <row r="374" spans="1:7" s="4" customFormat="1" ht="37.5">
      <c r="A374" s="81" t="s">
        <v>139</v>
      </c>
      <c r="B374" s="31" t="s">
        <v>25</v>
      </c>
      <c r="C374" s="26" t="s">
        <v>25</v>
      </c>
      <c r="D374" s="26" t="s">
        <v>321</v>
      </c>
      <c r="E374" s="32"/>
      <c r="F374" s="104">
        <f>F375</f>
        <v>25</v>
      </c>
      <c r="G374" s="68">
        <f>G375</f>
        <v>0</v>
      </c>
    </row>
    <row r="375" spans="1:7" s="11" customFormat="1" ht="20.25">
      <c r="A375" s="86" t="s">
        <v>165</v>
      </c>
      <c r="B375" s="31" t="s">
        <v>25</v>
      </c>
      <c r="C375" s="26" t="s">
        <v>25</v>
      </c>
      <c r="D375" s="26" t="s">
        <v>321</v>
      </c>
      <c r="E375" s="32" t="s">
        <v>166</v>
      </c>
      <c r="F375" s="104">
        <v>25</v>
      </c>
      <c r="G375" s="68">
        <v>0</v>
      </c>
    </row>
    <row r="376" spans="1:7" s="8" customFormat="1" ht="75">
      <c r="A376" s="76" t="s">
        <v>153</v>
      </c>
      <c r="B376" s="29" t="s">
        <v>25</v>
      </c>
      <c r="C376" s="25" t="s">
        <v>25</v>
      </c>
      <c r="D376" s="25" t="s">
        <v>271</v>
      </c>
      <c r="E376" s="30"/>
      <c r="F376" s="104">
        <f>+F377+F382</f>
        <v>86.4</v>
      </c>
      <c r="G376" s="68">
        <f>+G377+G382</f>
        <v>135</v>
      </c>
    </row>
    <row r="377" spans="1:7" s="9" customFormat="1" ht="20.25">
      <c r="A377" s="81" t="s">
        <v>89</v>
      </c>
      <c r="B377" s="29" t="s">
        <v>25</v>
      </c>
      <c r="C377" s="25" t="s">
        <v>25</v>
      </c>
      <c r="D377" s="25" t="s">
        <v>272</v>
      </c>
      <c r="E377" s="30"/>
      <c r="F377" s="104">
        <f>+F378+F380</f>
        <v>35</v>
      </c>
      <c r="G377" s="68">
        <f>+G378+G380</f>
        <v>35</v>
      </c>
    </row>
    <row r="378" spans="1:7" s="4" customFormat="1" ht="37.5">
      <c r="A378" s="76" t="s">
        <v>146</v>
      </c>
      <c r="B378" s="29" t="s">
        <v>25</v>
      </c>
      <c r="C378" s="25" t="s">
        <v>25</v>
      </c>
      <c r="D378" s="25" t="s">
        <v>279</v>
      </c>
      <c r="E378" s="30"/>
      <c r="F378" s="104">
        <f>+F379</f>
        <v>25</v>
      </c>
      <c r="G378" s="68">
        <f>+G379</f>
        <v>25</v>
      </c>
    </row>
    <row r="379" spans="1:7" s="11" customFormat="1" ht="37.5">
      <c r="A379" s="77" t="s">
        <v>157</v>
      </c>
      <c r="B379" s="29" t="s">
        <v>25</v>
      </c>
      <c r="C379" s="25" t="s">
        <v>25</v>
      </c>
      <c r="D379" s="25" t="s">
        <v>279</v>
      </c>
      <c r="E379" s="30" t="s">
        <v>156</v>
      </c>
      <c r="F379" s="104">
        <v>25</v>
      </c>
      <c r="G379" s="68">
        <v>25</v>
      </c>
    </row>
    <row r="380" spans="1:7" s="4" customFormat="1" ht="37.5">
      <c r="A380" s="76" t="s">
        <v>123</v>
      </c>
      <c r="B380" s="31" t="s">
        <v>25</v>
      </c>
      <c r="C380" s="26" t="s">
        <v>25</v>
      </c>
      <c r="D380" s="25" t="s">
        <v>276</v>
      </c>
      <c r="E380" s="32"/>
      <c r="F380" s="104">
        <f>+F381</f>
        <v>10</v>
      </c>
      <c r="G380" s="68">
        <f>+G381</f>
        <v>10</v>
      </c>
    </row>
    <row r="381" spans="1:7" s="11" customFormat="1" ht="37.5">
      <c r="A381" s="77" t="s">
        <v>157</v>
      </c>
      <c r="B381" s="31" t="s">
        <v>25</v>
      </c>
      <c r="C381" s="26" t="s">
        <v>25</v>
      </c>
      <c r="D381" s="26" t="s">
        <v>276</v>
      </c>
      <c r="E381" s="32" t="s">
        <v>156</v>
      </c>
      <c r="F381" s="104">
        <v>10</v>
      </c>
      <c r="G381" s="68">
        <v>10</v>
      </c>
    </row>
    <row r="382" spans="1:7" s="9" customFormat="1" ht="56.25">
      <c r="A382" s="81" t="s">
        <v>147</v>
      </c>
      <c r="B382" s="29" t="s">
        <v>25</v>
      </c>
      <c r="C382" s="25" t="s">
        <v>25</v>
      </c>
      <c r="D382" s="25" t="s">
        <v>280</v>
      </c>
      <c r="E382" s="30"/>
      <c r="F382" s="104">
        <f>+F383+F386</f>
        <v>51.4</v>
      </c>
      <c r="G382" s="68">
        <f>+G383+G386</f>
        <v>100</v>
      </c>
    </row>
    <row r="383" spans="1:7" s="4" customFormat="1" ht="56.25">
      <c r="A383" s="76" t="s">
        <v>152</v>
      </c>
      <c r="B383" s="29" t="s">
        <v>25</v>
      </c>
      <c r="C383" s="25" t="s">
        <v>25</v>
      </c>
      <c r="D383" s="25" t="s">
        <v>281</v>
      </c>
      <c r="E383" s="30"/>
      <c r="F383" s="104">
        <f>+F384+F385</f>
        <v>35</v>
      </c>
      <c r="G383" s="104">
        <f>+G384+G385</f>
        <v>95</v>
      </c>
    </row>
    <row r="384" spans="1:7" s="11" customFormat="1" ht="21" customHeight="1">
      <c r="A384" s="77" t="s">
        <v>191</v>
      </c>
      <c r="B384" s="29" t="s">
        <v>25</v>
      </c>
      <c r="C384" s="25" t="s">
        <v>25</v>
      </c>
      <c r="D384" s="25" t="s">
        <v>281</v>
      </c>
      <c r="E384" s="30" t="s">
        <v>185</v>
      </c>
      <c r="F384" s="104">
        <v>0</v>
      </c>
      <c r="G384" s="68">
        <v>75</v>
      </c>
    </row>
    <row r="385" spans="1:7" s="11" customFormat="1" ht="22.5" customHeight="1">
      <c r="A385" s="86" t="s">
        <v>165</v>
      </c>
      <c r="B385" s="29" t="s">
        <v>25</v>
      </c>
      <c r="C385" s="25" t="s">
        <v>25</v>
      </c>
      <c r="D385" s="25" t="s">
        <v>281</v>
      </c>
      <c r="E385" s="30" t="s">
        <v>166</v>
      </c>
      <c r="F385" s="104">
        <v>35</v>
      </c>
      <c r="G385" s="68">
        <v>20</v>
      </c>
    </row>
    <row r="386" spans="1:7" s="4" customFormat="1" ht="56.25">
      <c r="A386" s="76" t="s">
        <v>142</v>
      </c>
      <c r="B386" s="29" t="s">
        <v>25</v>
      </c>
      <c r="C386" s="25" t="s">
        <v>25</v>
      </c>
      <c r="D386" s="25" t="s">
        <v>282</v>
      </c>
      <c r="E386" s="30"/>
      <c r="F386" s="104">
        <f>+F388+F387</f>
        <v>16.4</v>
      </c>
      <c r="G386" s="68">
        <f>+G388+G387</f>
        <v>5</v>
      </c>
    </row>
    <row r="387" spans="1:7" s="11" customFormat="1" ht="37.5">
      <c r="A387" s="77" t="s">
        <v>157</v>
      </c>
      <c r="B387" s="29" t="s">
        <v>25</v>
      </c>
      <c r="C387" s="25" t="s">
        <v>25</v>
      </c>
      <c r="D387" s="25" t="s">
        <v>282</v>
      </c>
      <c r="E387" s="30" t="s">
        <v>156</v>
      </c>
      <c r="F387" s="104">
        <v>11.4</v>
      </c>
      <c r="G387" s="68">
        <v>0</v>
      </c>
    </row>
    <row r="388" spans="1:7" s="11" customFormat="1" ht="20.25">
      <c r="A388" s="86" t="s">
        <v>165</v>
      </c>
      <c r="B388" s="29" t="s">
        <v>25</v>
      </c>
      <c r="C388" s="25" t="s">
        <v>25</v>
      </c>
      <c r="D388" s="25" t="s">
        <v>282</v>
      </c>
      <c r="E388" s="30" t="s">
        <v>166</v>
      </c>
      <c r="F388" s="104">
        <v>5</v>
      </c>
      <c r="G388" s="68">
        <v>5</v>
      </c>
    </row>
    <row r="389" spans="1:7" s="5" customFormat="1" ht="20.25">
      <c r="A389" s="86" t="s">
        <v>95</v>
      </c>
      <c r="B389" s="29" t="s">
        <v>25</v>
      </c>
      <c r="C389" s="25" t="s">
        <v>25</v>
      </c>
      <c r="D389" s="25" t="s">
        <v>196</v>
      </c>
      <c r="E389" s="30"/>
      <c r="F389" s="104">
        <f>+F390</f>
        <v>0</v>
      </c>
      <c r="G389" s="68">
        <f>+G390</f>
        <v>6527</v>
      </c>
    </row>
    <row r="390" spans="1:7" s="5" customFormat="1" ht="20.25">
      <c r="A390" s="86" t="s">
        <v>470</v>
      </c>
      <c r="B390" s="29" t="s">
        <v>25</v>
      </c>
      <c r="C390" s="25" t="s">
        <v>25</v>
      </c>
      <c r="D390" s="25" t="s">
        <v>473</v>
      </c>
      <c r="E390" s="30"/>
      <c r="F390" s="104">
        <f>+F391+F393+F398</f>
        <v>0</v>
      </c>
      <c r="G390" s="68">
        <f>+G391+G393+G398</f>
        <v>6527</v>
      </c>
    </row>
    <row r="391" spans="1:7" s="5" customFormat="1" ht="37.5">
      <c r="A391" s="86" t="s">
        <v>471</v>
      </c>
      <c r="B391" s="29" t="s">
        <v>25</v>
      </c>
      <c r="C391" s="25" t="s">
        <v>25</v>
      </c>
      <c r="D391" s="25" t="s">
        <v>472</v>
      </c>
      <c r="E391" s="30"/>
      <c r="F391" s="104">
        <f>+F392</f>
        <v>0</v>
      </c>
      <c r="G391" s="104">
        <f>+G392</f>
        <v>2393.1</v>
      </c>
    </row>
    <row r="392" spans="1:7" s="11" customFormat="1" ht="20.25">
      <c r="A392" s="86" t="s">
        <v>165</v>
      </c>
      <c r="B392" s="29" t="s">
        <v>25</v>
      </c>
      <c r="C392" s="25" t="s">
        <v>25</v>
      </c>
      <c r="D392" s="25" t="s">
        <v>472</v>
      </c>
      <c r="E392" s="30" t="s">
        <v>166</v>
      </c>
      <c r="F392" s="104">
        <v>0</v>
      </c>
      <c r="G392" s="68">
        <v>2393.1</v>
      </c>
    </row>
    <row r="393" spans="1:7" s="5" customFormat="1" ht="37.5">
      <c r="A393" s="86" t="s">
        <v>476</v>
      </c>
      <c r="B393" s="29" t="s">
        <v>25</v>
      </c>
      <c r="C393" s="25" t="s">
        <v>25</v>
      </c>
      <c r="D393" s="25" t="s">
        <v>477</v>
      </c>
      <c r="E393" s="30"/>
      <c r="F393" s="104">
        <f>+F394+F395+F397</f>
        <v>0</v>
      </c>
      <c r="G393" s="68">
        <f>+G394+G395+G397+G396</f>
        <v>4108.9</v>
      </c>
    </row>
    <row r="394" spans="1:7" s="11" customFormat="1" ht="37.5">
      <c r="A394" s="77" t="s">
        <v>157</v>
      </c>
      <c r="B394" s="29" t="s">
        <v>25</v>
      </c>
      <c r="C394" s="25" t="s">
        <v>25</v>
      </c>
      <c r="D394" s="25" t="s">
        <v>477</v>
      </c>
      <c r="E394" s="30" t="s">
        <v>156</v>
      </c>
      <c r="F394" s="104">
        <v>0</v>
      </c>
      <c r="G394" s="68">
        <v>178</v>
      </c>
    </row>
    <row r="395" spans="1:7" s="11" customFormat="1" ht="20.25">
      <c r="A395" s="77" t="s">
        <v>191</v>
      </c>
      <c r="B395" s="29" t="s">
        <v>25</v>
      </c>
      <c r="C395" s="25" t="s">
        <v>25</v>
      </c>
      <c r="D395" s="25" t="s">
        <v>477</v>
      </c>
      <c r="E395" s="30" t="s">
        <v>185</v>
      </c>
      <c r="F395" s="104">
        <v>0</v>
      </c>
      <c r="G395" s="68">
        <v>180</v>
      </c>
    </row>
    <row r="396" spans="1:7" s="11" customFormat="1" ht="20.25">
      <c r="A396" s="78" t="s">
        <v>163</v>
      </c>
      <c r="B396" s="29" t="s">
        <v>25</v>
      </c>
      <c r="C396" s="25" t="s">
        <v>25</v>
      </c>
      <c r="D396" s="25" t="s">
        <v>477</v>
      </c>
      <c r="E396" s="30" t="s">
        <v>164</v>
      </c>
      <c r="F396" s="104">
        <v>0</v>
      </c>
      <c r="G396" s="68">
        <v>150.8</v>
      </c>
    </row>
    <row r="397" spans="1:7" s="11" customFormat="1" ht="20.25">
      <c r="A397" s="86" t="s">
        <v>165</v>
      </c>
      <c r="B397" s="29" t="s">
        <v>25</v>
      </c>
      <c r="C397" s="25" t="s">
        <v>25</v>
      </c>
      <c r="D397" s="25" t="s">
        <v>477</v>
      </c>
      <c r="E397" s="30" t="s">
        <v>166</v>
      </c>
      <c r="F397" s="104">
        <v>0</v>
      </c>
      <c r="G397" s="68">
        <v>3600.1</v>
      </c>
    </row>
    <row r="398" spans="1:7" s="5" customFormat="1" ht="37.5">
      <c r="A398" s="86" t="s">
        <v>479</v>
      </c>
      <c r="B398" s="31" t="s">
        <v>25</v>
      </c>
      <c r="C398" s="26" t="s">
        <v>25</v>
      </c>
      <c r="D398" s="26" t="s">
        <v>478</v>
      </c>
      <c r="E398" s="30"/>
      <c r="F398" s="104">
        <f>+F399</f>
        <v>0</v>
      </c>
      <c r="G398" s="68">
        <f>+G399</f>
        <v>25</v>
      </c>
    </row>
    <row r="399" spans="1:7" s="11" customFormat="1" ht="20.25">
      <c r="A399" s="86" t="s">
        <v>165</v>
      </c>
      <c r="B399" s="29" t="s">
        <v>25</v>
      </c>
      <c r="C399" s="25" t="s">
        <v>25</v>
      </c>
      <c r="D399" s="25" t="s">
        <v>478</v>
      </c>
      <c r="E399" s="30" t="s">
        <v>166</v>
      </c>
      <c r="F399" s="104">
        <v>0</v>
      </c>
      <c r="G399" s="68">
        <v>25</v>
      </c>
    </row>
    <row r="400" spans="1:7" s="9" customFormat="1" ht="20.25">
      <c r="A400" s="76" t="s">
        <v>6</v>
      </c>
      <c r="B400" s="29" t="s">
        <v>25</v>
      </c>
      <c r="C400" s="25" t="s">
        <v>36</v>
      </c>
      <c r="D400" s="25"/>
      <c r="E400" s="30"/>
      <c r="F400" s="104">
        <f>+F401+F413+F420+F434+F417+F426</f>
        <v>41163.8</v>
      </c>
      <c r="G400" s="68">
        <f>+G401+G413+G420+G434+G417+G426</f>
        <v>41163.8</v>
      </c>
    </row>
    <row r="401" spans="1:7" s="8" customFormat="1" ht="56.25">
      <c r="A401" s="81" t="s">
        <v>84</v>
      </c>
      <c r="B401" s="29" t="s">
        <v>25</v>
      </c>
      <c r="C401" s="25" t="s">
        <v>36</v>
      </c>
      <c r="D401" s="25" t="s">
        <v>246</v>
      </c>
      <c r="E401" s="30"/>
      <c r="F401" s="104">
        <f>+F402</f>
        <v>35223.8</v>
      </c>
      <c r="G401" s="68">
        <f>+G402</f>
        <v>0</v>
      </c>
    </row>
    <row r="402" spans="1:7" s="9" customFormat="1" ht="20.25">
      <c r="A402" s="76" t="s">
        <v>6</v>
      </c>
      <c r="B402" s="29" t="s">
        <v>25</v>
      </c>
      <c r="C402" s="25" t="s">
        <v>36</v>
      </c>
      <c r="D402" s="25" t="s">
        <v>267</v>
      </c>
      <c r="E402" s="30"/>
      <c r="F402" s="104">
        <f>+F403+F407+F409</f>
        <v>35223.8</v>
      </c>
      <c r="G402" s="104">
        <f>+G403+G407+G409</f>
        <v>0</v>
      </c>
    </row>
    <row r="403" spans="1:7" s="4" customFormat="1" ht="20.25">
      <c r="A403" s="78" t="s">
        <v>53</v>
      </c>
      <c r="B403" s="29" t="s">
        <v>25</v>
      </c>
      <c r="C403" s="25" t="s">
        <v>36</v>
      </c>
      <c r="D403" s="25" t="s">
        <v>268</v>
      </c>
      <c r="E403" s="30"/>
      <c r="F403" s="104">
        <f>+F404+F405+F406</f>
        <v>918.4</v>
      </c>
      <c r="G403" s="68">
        <f>+G404+G405+G406</f>
        <v>0</v>
      </c>
    </row>
    <row r="404" spans="1:7" s="11" customFormat="1" ht="37.5">
      <c r="A404" s="77" t="s">
        <v>154</v>
      </c>
      <c r="B404" s="29" t="s">
        <v>25</v>
      </c>
      <c r="C404" s="25" t="s">
        <v>36</v>
      </c>
      <c r="D404" s="25" t="s">
        <v>268</v>
      </c>
      <c r="E404" s="30" t="s">
        <v>155</v>
      </c>
      <c r="F404" s="104">
        <v>150</v>
      </c>
      <c r="G404" s="68">
        <v>0</v>
      </c>
    </row>
    <row r="405" spans="1:7" s="11" customFormat="1" ht="37.5">
      <c r="A405" s="77" t="s">
        <v>157</v>
      </c>
      <c r="B405" s="29" t="s">
        <v>25</v>
      </c>
      <c r="C405" s="25" t="s">
        <v>36</v>
      </c>
      <c r="D405" s="25" t="s">
        <v>268</v>
      </c>
      <c r="E405" s="30" t="s">
        <v>156</v>
      </c>
      <c r="F405" s="104">
        <v>115</v>
      </c>
      <c r="G405" s="68">
        <v>0</v>
      </c>
    </row>
    <row r="406" spans="1:7" s="11" customFormat="1" ht="20.25">
      <c r="A406" s="86" t="s">
        <v>165</v>
      </c>
      <c r="B406" s="29" t="s">
        <v>25</v>
      </c>
      <c r="C406" s="25" t="s">
        <v>36</v>
      </c>
      <c r="D406" s="25" t="s">
        <v>268</v>
      </c>
      <c r="E406" s="30" t="s">
        <v>166</v>
      </c>
      <c r="F406" s="104">
        <v>653.4</v>
      </c>
      <c r="G406" s="68">
        <v>0</v>
      </c>
    </row>
    <row r="407" spans="1:7" s="4" customFormat="1" ht="37.5">
      <c r="A407" s="76" t="s">
        <v>83</v>
      </c>
      <c r="B407" s="29" t="s">
        <v>25</v>
      </c>
      <c r="C407" s="25" t="s">
        <v>36</v>
      </c>
      <c r="D407" s="25" t="s">
        <v>269</v>
      </c>
      <c r="E407" s="30"/>
      <c r="F407" s="104">
        <f>+F408</f>
        <v>3802.9</v>
      </c>
      <c r="G407" s="68">
        <f>+G408</f>
        <v>0</v>
      </c>
    </row>
    <row r="408" spans="1:7" s="11" customFormat="1" ht="20.25">
      <c r="A408" s="86" t="s">
        <v>165</v>
      </c>
      <c r="B408" s="29" t="s">
        <v>25</v>
      </c>
      <c r="C408" s="25" t="s">
        <v>36</v>
      </c>
      <c r="D408" s="25" t="s">
        <v>269</v>
      </c>
      <c r="E408" s="30" t="s">
        <v>166</v>
      </c>
      <c r="F408" s="104">
        <v>3802.9</v>
      </c>
      <c r="G408" s="68">
        <v>0</v>
      </c>
    </row>
    <row r="409" spans="1:7" s="4" customFormat="1" ht="20.25">
      <c r="A409" s="76" t="s">
        <v>54</v>
      </c>
      <c r="B409" s="29" t="s">
        <v>25</v>
      </c>
      <c r="C409" s="25" t="s">
        <v>36</v>
      </c>
      <c r="D409" s="25" t="s">
        <v>270</v>
      </c>
      <c r="E409" s="30"/>
      <c r="F409" s="104">
        <f>+F410+F411+F412</f>
        <v>30502.5</v>
      </c>
      <c r="G409" s="68">
        <f>+G410+G411+G412</f>
        <v>0</v>
      </c>
    </row>
    <row r="410" spans="1:7" s="11" customFormat="1" ht="20.25">
      <c r="A410" s="85" t="s">
        <v>501</v>
      </c>
      <c r="B410" s="29" t="s">
        <v>25</v>
      </c>
      <c r="C410" s="25" t="s">
        <v>36</v>
      </c>
      <c r="D410" s="25" t="s">
        <v>270</v>
      </c>
      <c r="E410" s="30" t="s">
        <v>162</v>
      </c>
      <c r="F410" s="104">
        <v>27899.6</v>
      </c>
      <c r="G410" s="68">
        <v>0</v>
      </c>
    </row>
    <row r="411" spans="1:7" s="11" customFormat="1" ht="37.5">
      <c r="A411" s="77" t="s">
        <v>157</v>
      </c>
      <c r="B411" s="29" t="s">
        <v>25</v>
      </c>
      <c r="C411" s="25" t="s">
        <v>36</v>
      </c>
      <c r="D411" s="25" t="s">
        <v>270</v>
      </c>
      <c r="E411" s="30" t="s">
        <v>156</v>
      </c>
      <c r="F411" s="104">
        <v>2547.2</v>
      </c>
      <c r="G411" s="68">
        <v>0</v>
      </c>
    </row>
    <row r="412" spans="1:7" s="11" customFormat="1" ht="20.25">
      <c r="A412" s="77" t="s">
        <v>158</v>
      </c>
      <c r="B412" s="29" t="s">
        <v>25</v>
      </c>
      <c r="C412" s="25" t="s">
        <v>36</v>
      </c>
      <c r="D412" s="25" t="s">
        <v>270</v>
      </c>
      <c r="E412" s="30" t="s">
        <v>159</v>
      </c>
      <c r="F412" s="104">
        <v>55.7</v>
      </c>
      <c r="G412" s="68">
        <v>0</v>
      </c>
    </row>
    <row r="413" spans="1:7" s="8" customFormat="1" ht="75">
      <c r="A413" s="76" t="s">
        <v>153</v>
      </c>
      <c r="B413" s="29" t="s">
        <v>25</v>
      </c>
      <c r="C413" s="25" t="s">
        <v>36</v>
      </c>
      <c r="D413" s="25" t="s">
        <v>271</v>
      </c>
      <c r="E413" s="30"/>
      <c r="F413" s="104">
        <f aca="true" t="shared" si="10" ref="F413:G415">+F414</f>
        <v>10</v>
      </c>
      <c r="G413" s="68">
        <f t="shared" si="10"/>
        <v>10</v>
      </c>
    </row>
    <row r="414" spans="1:7" s="9" customFormat="1" ht="20.25">
      <c r="A414" s="81" t="s">
        <v>89</v>
      </c>
      <c r="B414" s="29" t="s">
        <v>25</v>
      </c>
      <c r="C414" s="25" t="s">
        <v>36</v>
      </c>
      <c r="D414" s="25" t="s">
        <v>272</v>
      </c>
      <c r="E414" s="30"/>
      <c r="F414" s="104">
        <f t="shared" si="10"/>
        <v>10</v>
      </c>
      <c r="G414" s="68">
        <f t="shared" si="10"/>
        <v>10</v>
      </c>
    </row>
    <row r="415" spans="1:7" s="4" customFormat="1" ht="37.5">
      <c r="A415" s="76" t="s">
        <v>146</v>
      </c>
      <c r="B415" s="29" t="s">
        <v>25</v>
      </c>
      <c r="C415" s="25" t="s">
        <v>36</v>
      </c>
      <c r="D415" s="25" t="s">
        <v>279</v>
      </c>
      <c r="E415" s="30"/>
      <c r="F415" s="104">
        <f t="shared" si="10"/>
        <v>10</v>
      </c>
      <c r="G415" s="68">
        <f t="shared" si="10"/>
        <v>10</v>
      </c>
    </row>
    <row r="416" spans="1:7" s="11" customFormat="1" ht="37.5">
      <c r="A416" s="77" t="s">
        <v>157</v>
      </c>
      <c r="B416" s="29" t="s">
        <v>25</v>
      </c>
      <c r="C416" s="25" t="s">
        <v>36</v>
      </c>
      <c r="D416" s="25" t="s">
        <v>279</v>
      </c>
      <c r="E416" s="30" t="s">
        <v>156</v>
      </c>
      <c r="F416" s="104">
        <v>10</v>
      </c>
      <c r="G416" s="68">
        <v>10</v>
      </c>
    </row>
    <row r="417" spans="1:7" s="8" customFormat="1" ht="56.25">
      <c r="A417" s="76" t="s">
        <v>406</v>
      </c>
      <c r="B417" s="29" t="s">
        <v>25</v>
      </c>
      <c r="C417" s="25" t="s">
        <v>36</v>
      </c>
      <c r="D417" s="25" t="s">
        <v>215</v>
      </c>
      <c r="E417" s="30"/>
      <c r="F417" s="98">
        <f>SUM(F418)</f>
        <v>70.7</v>
      </c>
      <c r="G417" s="65">
        <f>SUM(G418)</f>
        <v>70.7</v>
      </c>
    </row>
    <row r="418" spans="1:7" s="4" customFormat="1" ht="75">
      <c r="A418" s="76" t="s">
        <v>101</v>
      </c>
      <c r="B418" s="29" t="s">
        <v>25</v>
      </c>
      <c r="C418" s="25" t="s">
        <v>36</v>
      </c>
      <c r="D418" s="25" t="s">
        <v>217</v>
      </c>
      <c r="E418" s="30"/>
      <c r="F418" s="98">
        <f>+F419</f>
        <v>70.7</v>
      </c>
      <c r="G418" s="65">
        <f>+G419</f>
        <v>70.7</v>
      </c>
    </row>
    <row r="419" spans="1:7" s="11" customFormat="1" ht="37.5">
      <c r="A419" s="77" t="s">
        <v>157</v>
      </c>
      <c r="B419" s="29" t="s">
        <v>25</v>
      </c>
      <c r="C419" s="25" t="s">
        <v>36</v>
      </c>
      <c r="D419" s="25" t="s">
        <v>217</v>
      </c>
      <c r="E419" s="30" t="s">
        <v>156</v>
      </c>
      <c r="F419" s="98">
        <v>70.7</v>
      </c>
      <c r="G419" s="65">
        <v>70.7</v>
      </c>
    </row>
    <row r="420" spans="1:7" s="8" customFormat="1" ht="56.25">
      <c r="A420" s="76" t="s">
        <v>17</v>
      </c>
      <c r="B420" s="29" t="s">
        <v>25</v>
      </c>
      <c r="C420" s="25" t="s">
        <v>36</v>
      </c>
      <c r="D420" s="25" t="s">
        <v>193</v>
      </c>
      <c r="E420" s="30"/>
      <c r="F420" s="98">
        <f>+F421</f>
        <v>5689.3</v>
      </c>
      <c r="G420" s="65">
        <f>+G421</f>
        <v>5689.3</v>
      </c>
    </row>
    <row r="421" spans="1:7" s="9" customFormat="1" ht="20.25">
      <c r="A421" s="76" t="s">
        <v>102</v>
      </c>
      <c r="B421" s="29" t="s">
        <v>25</v>
      </c>
      <c r="C421" s="25" t="s">
        <v>36</v>
      </c>
      <c r="D421" s="25" t="s">
        <v>194</v>
      </c>
      <c r="E421" s="30" t="s">
        <v>34</v>
      </c>
      <c r="F421" s="98">
        <f>+F422</f>
        <v>5689.3</v>
      </c>
      <c r="G421" s="65">
        <f>+G422</f>
        <v>5689.3</v>
      </c>
    </row>
    <row r="422" spans="1:7" s="6" customFormat="1" ht="20.25">
      <c r="A422" s="76" t="s">
        <v>19</v>
      </c>
      <c r="B422" s="29" t="s">
        <v>25</v>
      </c>
      <c r="C422" s="25" t="s">
        <v>36</v>
      </c>
      <c r="D422" s="25" t="s">
        <v>487</v>
      </c>
      <c r="E422" s="30"/>
      <c r="F422" s="104">
        <f>+F423+F424+F425</f>
        <v>5689.3</v>
      </c>
      <c r="G422" s="68">
        <f>+G423+G424+G425</f>
        <v>5689.3</v>
      </c>
    </row>
    <row r="423" spans="1:7" s="11" customFormat="1" ht="37.5">
      <c r="A423" s="77" t="s">
        <v>154</v>
      </c>
      <c r="B423" s="29" t="s">
        <v>25</v>
      </c>
      <c r="C423" s="25" t="s">
        <v>36</v>
      </c>
      <c r="D423" s="25" t="s">
        <v>487</v>
      </c>
      <c r="E423" s="30" t="s">
        <v>155</v>
      </c>
      <c r="F423" s="104">
        <v>5302.4</v>
      </c>
      <c r="G423" s="68">
        <v>5302.4</v>
      </c>
    </row>
    <row r="424" spans="1:7" s="11" customFormat="1" ht="37.5">
      <c r="A424" s="77" t="s">
        <v>157</v>
      </c>
      <c r="B424" s="29" t="s">
        <v>25</v>
      </c>
      <c r="C424" s="25" t="s">
        <v>36</v>
      </c>
      <c r="D424" s="25" t="s">
        <v>487</v>
      </c>
      <c r="E424" s="30" t="s">
        <v>156</v>
      </c>
      <c r="F424" s="104">
        <v>386.8</v>
      </c>
      <c r="G424" s="68">
        <v>386.8</v>
      </c>
    </row>
    <row r="425" spans="1:7" s="11" customFormat="1" ht="20.25">
      <c r="A425" s="77" t="s">
        <v>158</v>
      </c>
      <c r="B425" s="29" t="s">
        <v>25</v>
      </c>
      <c r="C425" s="25" t="s">
        <v>36</v>
      </c>
      <c r="D425" s="25" t="s">
        <v>487</v>
      </c>
      <c r="E425" s="30" t="s">
        <v>159</v>
      </c>
      <c r="F425" s="104">
        <v>0.1</v>
      </c>
      <c r="G425" s="68">
        <v>0.1</v>
      </c>
    </row>
    <row r="426" spans="1:7" s="5" customFormat="1" ht="20.25">
      <c r="A426" s="86" t="s">
        <v>95</v>
      </c>
      <c r="B426" s="29" t="s">
        <v>25</v>
      </c>
      <c r="C426" s="25" t="s">
        <v>36</v>
      </c>
      <c r="D426" s="25" t="s">
        <v>196</v>
      </c>
      <c r="E426" s="30"/>
      <c r="F426" s="104">
        <f>+F427</f>
        <v>0</v>
      </c>
      <c r="G426" s="68">
        <f>+G427</f>
        <v>35223.8</v>
      </c>
    </row>
    <row r="427" spans="1:7" s="5" customFormat="1" ht="20.25">
      <c r="A427" s="86" t="s">
        <v>470</v>
      </c>
      <c r="B427" s="29" t="s">
        <v>25</v>
      </c>
      <c r="C427" s="25" t="s">
        <v>36</v>
      </c>
      <c r="D427" s="25" t="s">
        <v>473</v>
      </c>
      <c r="E427" s="30"/>
      <c r="F427" s="104">
        <f>+F428</f>
        <v>0</v>
      </c>
      <c r="G427" s="68">
        <f>+G428</f>
        <v>35223.8</v>
      </c>
    </row>
    <row r="428" spans="1:7" s="5" customFormat="1" ht="37.5">
      <c r="A428" s="86" t="s">
        <v>471</v>
      </c>
      <c r="B428" s="29" t="s">
        <v>25</v>
      </c>
      <c r="C428" s="25" t="s">
        <v>36</v>
      </c>
      <c r="D428" s="25" t="s">
        <v>472</v>
      </c>
      <c r="E428" s="30"/>
      <c r="F428" s="104">
        <f>+F429+F431+F433+F432+F430</f>
        <v>0</v>
      </c>
      <c r="G428" s="68">
        <f>+G429+G431+G433+G432+G430</f>
        <v>35223.8</v>
      </c>
    </row>
    <row r="429" spans="1:7" s="11" customFormat="1" ht="20.25">
      <c r="A429" s="85" t="s">
        <v>501</v>
      </c>
      <c r="B429" s="29" t="s">
        <v>25</v>
      </c>
      <c r="C429" s="25" t="s">
        <v>36</v>
      </c>
      <c r="D429" s="25" t="s">
        <v>472</v>
      </c>
      <c r="E429" s="30" t="s">
        <v>162</v>
      </c>
      <c r="F429" s="104">
        <v>0</v>
      </c>
      <c r="G429" s="68">
        <v>27899.6</v>
      </c>
    </row>
    <row r="430" spans="1:7" s="11" customFormat="1" ht="37.5">
      <c r="A430" s="77" t="s">
        <v>154</v>
      </c>
      <c r="B430" s="29" t="s">
        <v>25</v>
      </c>
      <c r="C430" s="25" t="s">
        <v>36</v>
      </c>
      <c r="D430" s="25" t="s">
        <v>472</v>
      </c>
      <c r="E430" s="30" t="s">
        <v>155</v>
      </c>
      <c r="F430" s="104">
        <v>0</v>
      </c>
      <c r="G430" s="68">
        <v>150</v>
      </c>
    </row>
    <row r="431" spans="1:7" s="11" customFormat="1" ht="37.5">
      <c r="A431" s="77" t="s">
        <v>157</v>
      </c>
      <c r="B431" s="29" t="s">
        <v>25</v>
      </c>
      <c r="C431" s="25" t="s">
        <v>36</v>
      </c>
      <c r="D431" s="25" t="s">
        <v>472</v>
      </c>
      <c r="E431" s="30" t="s">
        <v>156</v>
      </c>
      <c r="F431" s="104">
        <v>0</v>
      </c>
      <c r="G431" s="68">
        <v>2662.2</v>
      </c>
    </row>
    <row r="432" spans="1:7" s="11" customFormat="1" ht="20.25">
      <c r="A432" s="86" t="s">
        <v>165</v>
      </c>
      <c r="B432" s="29" t="s">
        <v>25</v>
      </c>
      <c r="C432" s="25" t="s">
        <v>36</v>
      </c>
      <c r="D432" s="25" t="s">
        <v>472</v>
      </c>
      <c r="E432" s="30" t="s">
        <v>166</v>
      </c>
      <c r="F432" s="104">
        <v>0</v>
      </c>
      <c r="G432" s="68">
        <v>4456.3</v>
      </c>
    </row>
    <row r="433" spans="1:7" s="11" customFormat="1" ht="20.25">
      <c r="A433" s="77" t="s">
        <v>158</v>
      </c>
      <c r="B433" s="29" t="s">
        <v>25</v>
      </c>
      <c r="C433" s="25" t="s">
        <v>36</v>
      </c>
      <c r="D433" s="25" t="s">
        <v>472</v>
      </c>
      <c r="E433" s="112">
        <v>850</v>
      </c>
      <c r="F433" s="104">
        <v>0</v>
      </c>
      <c r="G433" s="68">
        <v>55.7</v>
      </c>
    </row>
    <row r="434" spans="1:7" s="8" customFormat="1" ht="37.5">
      <c r="A434" s="80" t="s">
        <v>260</v>
      </c>
      <c r="B434" s="29" t="s">
        <v>25</v>
      </c>
      <c r="C434" s="25" t="s">
        <v>36</v>
      </c>
      <c r="D434" s="25" t="s">
        <v>256</v>
      </c>
      <c r="E434" s="30"/>
      <c r="F434" s="104">
        <f aca="true" t="shared" si="11" ref="F434:G437">+F435</f>
        <v>170</v>
      </c>
      <c r="G434" s="68">
        <f t="shared" si="11"/>
        <v>170</v>
      </c>
    </row>
    <row r="435" spans="1:7" s="9" customFormat="1" ht="37.5">
      <c r="A435" s="80" t="s">
        <v>62</v>
      </c>
      <c r="B435" s="29" t="s">
        <v>25</v>
      </c>
      <c r="C435" s="25" t="s">
        <v>36</v>
      </c>
      <c r="D435" s="25" t="s">
        <v>262</v>
      </c>
      <c r="E435" s="30"/>
      <c r="F435" s="104">
        <f t="shared" si="11"/>
        <v>170</v>
      </c>
      <c r="G435" s="68">
        <f t="shared" si="11"/>
        <v>170</v>
      </c>
    </row>
    <row r="436" spans="1:7" s="9" customFormat="1" ht="56.25">
      <c r="A436" s="80" t="s">
        <v>265</v>
      </c>
      <c r="B436" s="29" t="s">
        <v>25</v>
      </c>
      <c r="C436" s="25" t="s">
        <v>36</v>
      </c>
      <c r="D436" s="25" t="s">
        <v>263</v>
      </c>
      <c r="E436" s="30"/>
      <c r="F436" s="104">
        <f t="shared" si="11"/>
        <v>170</v>
      </c>
      <c r="G436" s="68">
        <f t="shared" si="11"/>
        <v>170</v>
      </c>
    </row>
    <row r="437" spans="1:7" s="4" customFormat="1" ht="93.75">
      <c r="A437" s="80" t="s">
        <v>266</v>
      </c>
      <c r="B437" s="29" t="s">
        <v>25</v>
      </c>
      <c r="C437" s="25" t="s">
        <v>36</v>
      </c>
      <c r="D437" s="25" t="s">
        <v>264</v>
      </c>
      <c r="E437" s="30"/>
      <c r="F437" s="104">
        <f t="shared" si="11"/>
        <v>170</v>
      </c>
      <c r="G437" s="68">
        <f t="shared" si="11"/>
        <v>170</v>
      </c>
    </row>
    <row r="438" spans="1:7" s="11" customFormat="1" ht="37.5">
      <c r="A438" s="77" t="s">
        <v>154</v>
      </c>
      <c r="B438" s="29" t="s">
        <v>25</v>
      </c>
      <c r="C438" s="25" t="s">
        <v>36</v>
      </c>
      <c r="D438" s="25" t="s">
        <v>264</v>
      </c>
      <c r="E438" s="30" t="s">
        <v>155</v>
      </c>
      <c r="F438" s="104">
        <v>170</v>
      </c>
      <c r="G438" s="68">
        <v>170</v>
      </c>
    </row>
    <row r="439" spans="1:7" s="13" customFormat="1" ht="20.25">
      <c r="A439" s="93" t="s">
        <v>143</v>
      </c>
      <c r="B439" s="113" t="s">
        <v>26</v>
      </c>
      <c r="C439" s="72" t="s">
        <v>22</v>
      </c>
      <c r="D439" s="72"/>
      <c r="E439" s="114"/>
      <c r="F439" s="106">
        <f>+F440+F467</f>
        <v>38544.2</v>
      </c>
      <c r="G439" s="73">
        <f>+G440+G467</f>
        <v>38544.2</v>
      </c>
    </row>
    <row r="440" spans="1:7" s="9" customFormat="1" ht="20.25">
      <c r="A440" s="78" t="s">
        <v>15</v>
      </c>
      <c r="B440" s="31" t="s">
        <v>26</v>
      </c>
      <c r="C440" s="26" t="s">
        <v>21</v>
      </c>
      <c r="D440" s="26"/>
      <c r="E440" s="32"/>
      <c r="F440" s="99">
        <f>+F441+F454+F456</f>
        <v>26471.999999999996</v>
      </c>
      <c r="G440" s="63">
        <f>+G441+G454+G456</f>
        <v>26471.999999999996</v>
      </c>
    </row>
    <row r="441" spans="1:7" s="8" customFormat="1" ht="56.25">
      <c r="A441" s="76" t="s">
        <v>140</v>
      </c>
      <c r="B441" s="31" t="s">
        <v>26</v>
      </c>
      <c r="C441" s="26" t="s">
        <v>21</v>
      </c>
      <c r="D441" s="48" t="s">
        <v>326</v>
      </c>
      <c r="E441" s="32"/>
      <c r="F441" s="99">
        <f>+F442</f>
        <v>26417.399999999998</v>
      </c>
      <c r="G441" s="99">
        <f>+G442</f>
        <v>0</v>
      </c>
    </row>
    <row r="442" spans="1:7" s="9" customFormat="1" ht="56.25">
      <c r="A442" s="81" t="s">
        <v>126</v>
      </c>
      <c r="B442" s="31" t="s">
        <v>26</v>
      </c>
      <c r="C442" s="26" t="s">
        <v>21</v>
      </c>
      <c r="D442" s="25" t="s">
        <v>358</v>
      </c>
      <c r="E442" s="32"/>
      <c r="F442" s="99">
        <f>F443+F445+F449+F447</f>
        <v>26417.399999999998</v>
      </c>
      <c r="G442" s="63">
        <f>G443+G445+G449+G447</f>
        <v>0</v>
      </c>
    </row>
    <row r="443" spans="1:7" s="4" customFormat="1" ht="37.5">
      <c r="A443" s="81" t="s">
        <v>379</v>
      </c>
      <c r="B443" s="31" t="s">
        <v>26</v>
      </c>
      <c r="C443" s="26" t="s">
        <v>21</v>
      </c>
      <c r="D443" s="48" t="s">
        <v>359</v>
      </c>
      <c r="E443" s="32"/>
      <c r="F443" s="99">
        <f>F444</f>
        <v>2100</v>
      </c>
      <c r="G443" s="63">
        <f>G444</f>
        <v>0</v>
      </c>
    </row>
    <row r="444" spans="1:7" s="11" customFormat="1" ht="37.5">
      <c r="A444" s="77" t="s">
        <v>157</v>
      </c>
      <c r="B444" s="31" t="s">
        <v>26</v>
      </c>
      <c r="C444" s="26" t="s">
        <v>21</v>
      </c>
      <c r="D444" s="48" t="s">
        <v>359</v>
      </c>
      <c r="E444" s="32" t="s">
        <v>156</v>
      </c>
      <c r="F444" s="98">
        <v>2100</v>
      </c>
      <c r="G444" s="65">
        <v>0</v>
      </c>
    </row>
    <row r="445" spans="1:7" s="4" customFormat="1" ht="20.25">
      <c r="A445" s="81" t="s">
        <v>80</v>
      </c>
      <c r="B445" s="31" t="s">
        <v>26</v>
      </c>
      <c r="C445" s="26" t="s">
        <v>21</v>
      </c>
      <c r="D445" s="48" t="s">
        <v>360</v>
      </c>
      <c r="E445" s="32"/>
      <c r="F445" s="99">
        <f>F446</f>
        <v>980</v>
      </c>
      <c r="G445" s="63">
        <f>G446</f>
        <v>0</v>
      </c>
    </row>
    <row r="446" spans="1:7" s="11" customFormat="1" ht="37.5">
      <c r="A446" s="77" t="s">
        <v>157</v>
      </c>
      <c r="B446" s="31" t="s">
        <v>26</v>
      </c>
      <c r="C446" s="26" t="s">
        <v>21</v>
      </c>
      <c r="D446" s="48" t="s">
        <v>360</v>
      </c>
      <c r="E446" s="32" t="s">
        <v>156</v>
      </c>
      <c r="F446" s="98">
        <v>980</v>
      </c>
      <c r="G446" s="65">
        <v>0</v>
      </c>
    </row>
    <row r="447" spans="1:7" s="11" customFormat="1" ht="37.5">
      <c r="A447" s="81" t="s">
        <v>421</v>
      </c>
      <c r="B447" s="31" t="s">
        <v>26</v>
      </c>
      <c r="C447" s="26" t="s">
        <v>21</v>
      </c>
      <c r="D447" s="48" t="s">
        <v>420</v>
      </c>
      <c r="E447" s="32"/>
      <c r="F447" s="99">
        <f>F448</f>
        <v>30</v>
      </c>
      <c r="G447" s="63">
        <f>G448</f>
        <v>0</v>
      </c>
    </row>
    <row r="448" spans="1:7" s="11" customFormat="1" ht="37.5">
      <c r="A448" s="77" t="s">
        <v>157</v>
      </c>
      <c r="B448" s="31" t="s">
        <v>26</v>
      </c>
      <c r="C448" s="26" t="s">
        <v>21</v>
      </c>
      <c r="D448" s="48" t="s">
        <v>420</v>
      </c>
      <c r="E448" s="32" t="s">
        <v>156</v>
      </c>
      <c r="F448" s="98">
        <v>30</v>
      </c>
      <c r="G448" s="65">
        <v>0</v>
      </c>
    </row>
    <row r="449" spans="1:7" s="4" customFormat="1" ht="37.5">
      <c r="A449" s="78" t="s">
        <v>380</v>
      </c>
      <c r="B449" s="31" t="s">
        <v>26</v>
      </c>
      <c r="C449" s="26" t="s">
        <v>21</v>
      </c>
      <c r="D449" s="48" t="s">
        <v>361</v>
      </c>
      <c r="E449" s="32"/>
      <c r="F449" s="99">
        <f>F450+F451+F452</f>
        <v>23307.399999999998</v>
      </c>
      <c r="G449" s="63">
        <f>G450+G451+G452</f>
        <v>0</v>
      </c>
    </row>
    <row r="450" spans="1:7" s="11" customFormat="1" ht="20.25">
      <c r="A450" s="85" t="s">
        <v>501</v>
      </c>
      <c r="B450" s="31" t="s">
        <v>26</v>
      </c>
      <c r="C450" s="26" t="s">
        <v>21</v>
      </c>
      <c r="D450" s="48" t="s">
        <v>361</v>
      </c>
      <c r="E450" s="32" t="s">
        <v>162</v>
      </c>
      <c r="F450" s="98">
        <v>19093.1</v>
      </c>
      <c r="G450" s="65">
        <v>0</v>
      </c>
    </row>
    <row r="451" spans="1:7" s="11" customFormat="1" ht="37.5">
      <c r="A451" s="77" t="s">
        <v>157</v>
      </c>
      <c r="B451" s="31" t="s">
        <v>26</v>
      </c>
      <c r="C451" s="26" t="s">
        <v>21</v>
      </c>
      <c r="D451" s="48" t="s">
        <v>361</v>
      </c>
      <c r="E451" s="32" t="s">
        <v>156</v>
      </c>
      <c r="F451" s="98">
        <v>4178.7</v>
      </c>
      <c r="G451" s="65">
        <v>0</v>
      </c>
    </row>
    <row r="452" spans="1:7" s="11" customFormat="1" ht="20.25">
      <c r="A452" s="77" t="s">
        <v>158</v>
      </c>
      <c r="B452" s="31" t="s">
        <v>26</v>
      </c>
      <c r="C452" s="26" t="s">
        <v>21</v>
      </c>
      <c r="D452" s="48" t="s">
        <v>361</v>
      </c>
      <c r="E452" s="32" t="s">
        <v>159</v>
      </c>
      <c r="F452" s="98">
        <v>35.6</v>
      </c>
      <c r="G452" s="65">
        <v>0</v>
      </c>
    </row>
    <row r="453" spans="1:7" s="8" customFormat="1" ht="56.25">
      <c r="A453" s="78" t="s">
        <v>93</v>
      </c>
      <c r="B453" s="31" t="s">
        <v>26</v>
      </c>
      <c r="C453" s="26" t="s">
        <v>21</v>
      </c>
      <c r="D453" s="48" t="s">
        <v>290</v>
      </c>
      <c r="E453" s="32"/>
      <c r="F453" s="98">
        <f>F454</f>
        <v>25</v>
      </c>
      <c r="G453" s="65">
        <f>G454</f>
        <v>0</v>
      </c>
    </row>
    <row r="454" spans="1:7" s="4" customFormat="1" ht="37.5">
      <c r="A454" s="81" t="s">
        <v>139</v>
      </c>
      <c r="B454" s="31" t="s">
        <v>26</v>
      </c>
      <c r="C454" s="26" t="s">
        <v>21</v>
      </c>
      <c r="D454" s="26" t="s">
        <v>321</v>
      </c>
      <c r="E454" s="32"/>
      <c r="F454" s="98">
        <f>F455</f>
        <v>25</v>
      </c>
      <c r="G454" s="65">
        <f>G455</f>
        <v>0</v>
      </c>
    </row>
    <row r="455" spans="1:7" s="11" customFormat="1" ht="37.5">
      <c r="A455" s="77" t="s">
        <v>157</v>
      </c>
      <c r="B455" s="31" t="s">
        <v>26</v>
      </c>
      <c r="C455" s="26" t="s">
        <v>21</v>
      </c>
      <c r="D455" s="26" t="s">
        <v>321</v>
      </c>
      <c r="E455" s="32" t="s">
        <v>156</v>
      </c>
      <c r="F455" s="98">
        <v>25</v>
      </c>
      <c r="G455" s="65">
        <v>0</v>
      </c>
    </row>
    <row r="456" spans="1:7" s="11" customFormat="1" ht="20.25">
      <c r="A456" s="78" t="s">
        <v>95</v>
      </c>
      <c r="B456" s="31" t="s">
        <v>26</v>
      </c>
      <c r="C456" s="26" t="s">
        <v>21</v>
      </c>
      <c r="D456" s="26" t="s">
        <v>196</v>
      </c>
      <c r="E456" s="32"/>
      <c r="F456" s="98">
        <f>+F457+F460</f>
        <v>29.6</v>
      </c>
      <c r="G456" s="65">
        <f>+G457+G460</f>
        <v>26471.999999999996</v>
      </c>
    </row>
    <row r="457" spans="1:7" s="11" customFormat="1" ht="20.25">
      <c r="A457" s="77" t="s">
        <v>52</v>
      </c>
      <c r="B457" s="31" t="s">
        <v>26</v>
      </c>
      <c r="C457" s="26" t="s">
        <v>21</v>
      </c>
      <c r="D457" s="25" t="s">
        <v>197</v>
      </c>
      <c r="E457" s="32"/>
      <c r="F457" s="98">
        <f>F458</f>
        <v>29.6</v>
      </c>
      <c r="G457" s="65">
        <f>G458</f>
        <v>29.6</v>
      </c>
    </row>
    <row r="458" spans="1:7" s="11" customFormat="1" ht="37.5">
      <c r="A458" s="81" t="s">
        <v>188</v>
      </c>
      <c r="B458" s="31" t="s">
        <v>26</v>
      </c>
      <c r="C458" s="26" t="s">
        <v>21</v>
      </c>
      <c r="D458" s="25" t="s">
        <v>330</v>
      </c>
      <c r="E458" s="32"/>
      <c r="F458" s="98">
        <f>F459</f>
        <v>29.6</v>
      </c>
      <c r="G458" s="65">
        <f>G459</f>
        <v>29.6</v>
      </c>
    </row>
    <row r="459" spans="1:7" s="11" customFormat="1" ht="37.5">
      <c r="A459" s="77" t="s">
        <v>157</v>
      </c>
      <c r="B459" s="31" t="s">
        <v>26</v>
      </c>
      <c r="C459" s="26" t="s">
        <v>21</v>
      </c>
      <c r="D459" s="25" t="s">
        <v>330</v>
      </c>
      <c r="E459" s="32" t="s">
        <v>156</v>
      </c>
      <c r="F459" s="98">
        <v>29.6</v>
      </c>
      <c r="G459" s="65">
        <v>29.6</v>
      </c>
    </row>
    <row r="460" spans="1:7" s="5" customFormat="1" ht="20.25">
      <c r="A460" s="86" t="s">
        <v>470</v>
      </c>
      <c r="B460" s="31" t="s">
        <v>26</v>
      </c>
      <c r="C460" s="26" t="s">
        <v>21</v>
      </c>
      <c r="D460" s="25" t="s">
        <v>473</v>
      </c>
      <c r="E460" s="32"/>
      <c r="F460" s="98">
        <f>+F461+F465</f>
        <v>0</v>
      </c>
      <c r="G460" s="65">
        <f>+G461+G465</f>
        <v>26442.399999999998</v>
      </c>
    </row>
    <row r="461" spans="1:7" s="5" customFormat="1" ht="37.5">
      <c r="A461" s="86" t="s">
        <v>475</v>
      </c>
      <c r="B461" s="31" t="s">
        <v>26</v>
      </c>
      <c r="C461" s="26" t="s">
        <v>21</v>
      </c>
      <c r="D461" s="25" t="s">
        <v>474</v>
      </c>
      <c r="E461" s="32"/>
      <c r="F461" s="98">
        <f>+F462+F463+F464</f>
        <v>0</v>
      </c>
      <c r="G461" s="65">
        <f>+G462+G463+G464</f>
        <v>26417.399999999998</v>
      </c>
    </row>
    <row r="462" spans="1:7" s="11" customFormat="1" ht="20.25">
      <c r="A462" s="85" t="s">
        <v>501</v>
      </c>
      <c r="B462" s="31" t="s">
        <v>26</v>
      </c>
      <c r="C462" s="26" t="s">
        <v>21</v>
      </c>
      <c r="D462" s="25" t="s">
        <v>474</v>
      </c>
      <c r="E462" s="32" t="s">
        <v>162</v>
      </c>
      <c r="F462" s="98">
        <v>0</v>
      </c>
      <c r="G462" s="65">
        <v>19093.1</v>
      </c>
    </row>
    <row r="463" spans="1:7" s="11" customFormat="1" ht="37.5">
      <c r="A463" s="77" t="s">
        <v>157</v>
      </c>
      <c r="B463" s="31" t="s">
        <v>26</v>
      </c>
      <c r="C463" s="26" t="s">
        <v>21</v>
      </c>
      <c r="D463" s="25" t="s">
        <v>474</v>
      </c>
      <c r="E463" s="32" t="s">
        <v>156</v>
      </c>
      <c r="F463" s="98">
        <v>0</v>
      </c>
      <c r="G463" s="65">
        <v>7288.7</v>
      </c>
    </row>
    <row r="464" spans="1:7" s="11" customFormat="1" ht="20.25">
      <c r="A464" s="77" t="s">
        <v>158</v>
      </c>
      <c r="B464" s="31" t="s">
        <v>26</v>
      </c>
      <c r="C464" s="26" t="s">
        <v>21</v>
      </c>
      <c r="D464" s="25" t="s">
        <v>474</v>
      </c>
      <c r="E464" s="32" t="s">
        <v>159</v>
      </c>
      <c r="F464" s="98">
        <v>0</v>
      </c>
      <c r="G464" s="65">
        <v>35.6</v>
      </c>
    </row>
    <row r="465" spans="1:7" s="5" customFormat="1" ht="37.5">
      <c r="A465" s="86" t="s">
        <v>479</v>
      </c>
      <c r="B465" s="31" t="s">
        <v>26</v>
      </c>
      <c r="C465" s="26" t="s">
        <v>21</v>
      </c>
      <c r="D465" s="26" t="s">
        <v>478</v>
      </c>
      <c r="E465" s="30"/>
      <c r="F465" s="98">
        <f>+F466</f>
        <v>0</v>
      </c>
      <c r="G465" s="65">
        <f>+G466</f>
        <v>25</v>
      </c>
    </row>
    <row r="466" spans="1:7" s="11" customFormat="1" ht="37.5">
      <c r="A466" s="77" t="s">
        <v>157</v>
      </c>
      <c r="B466" s="29" t="s">
        <v>26</v>
      </c>
      <c r="C466" s="25" t="s">
        <v>21</v>
      </c>
      <c r="D466" s="25" t="s">
        <v>478</v>
      </c>
      <c r="E466" s="30" t="s">
        <v>156</v>
      </c>
      <c r="F466" s="98">
        <v>0</v>
      </c>
      <c r="G466" s="65">
        <v>25</v>
      </c>
    </row>
    <row r="467" spans="1:7" s="9" customFormat="1" ht="20.25">
      <c r="A467" s="78" t="s">
        <v>63</v>
      </c>
      <c r="B467" s="31" t="s">
        <v>26</v>
      </c>
      <c r="C467" s="26" t="s">
        <v>29</v>
      </c>
      <c r="D467" s="26"/>
      <c r="E467" s="32"/>
      <c r="F467" s="99">
        <f>+F468+F477+F473+F483+F486</f>
        <v>12072.199999999999</v>
      </c>
      <c r="G467" s="99">
        <f>+G468+G477+G473+G483+G486</f>
        <v>12072.199999999999</v>
      </c>
    </row>
    <row r="468" spans="1:7" s="8" customFormat="1" ht="56.25">
      <c r="A468" s="76" t="s">
        <v>140</v>
      </c>
      <c r="B468" s="31" t="s">
        <v>26</v>
      </c>
      <c r="C468" s="26" t="s">
        <v>29</v>
      </c>
      <c r="D468" s="48" t="s">
        <v>326</v>
      </c>
      <c r="E468" s="30"/>
      <c r="F468" s="99">
        <f>+F469</f>
        <v>6054.9</v>
      </c>
      <c r="G468" s="63">
        <f>+G469</f>
        <v>0</v>
      </c>
    </row>
    <row r="469" spans="1:7" s="9" customFormat="1" ht="56.25">
      <c r="A469" s="81" t="s">
        <v>125</v>
      </c>
      <c r="B469" s="31" t="s">
        <v>26</v>
      </c>
      <c r="C469" s="26" t="s">
        <v>29</v>
      </c>
      <c r="D469" s="25" t="s">
        <v>351</v>
      </c>
      <c r="E469" s="30"/>
      <c r="F469" s="99">
        <f>F470</f>
        <v>6054.9</v>
      </c>
      <c r="G469" s="63">
        <f>G470</f>
        <v>0</v>
      </c>
    </row>
    <row r="470" spans="1:7" s="11" customFormat="1" ht="37.5">
      <c r="A470" s="81" t="s">
        <v>381</v>
      </c>
      <c r="B470" s="31" t="s">
        <v>26</v>
      </c>
      <c r="C470" s="26" t="s">
        <v>29</v>
      </c>
      <c r="D470" s="48" t="s">
        <v>350</v>
      </c>
      <c r="E470" s="30"/>
      <c r="F470" s="99">
        <f>+F471+F472</f>
        <v>6054.9</v>
      </c>
      <c r="G470" s="63">
        <f>+G471+G472</f>
        <v>0</v>
      </c>
    </row>
    <row r="471" spans="1:7" s="11" customFormat="1" ht="20.25">
      <c r="A471" s="86" t="s">
        <v>165</v>
      </c>
      <c r="B471" s="31" t="s">
        <v>26</v>
      </c>
      <c r="C471" s="26" t="s">
        <v>29</v>
      </c>
      <c r="D471" s="48" t="s">
        <v>350</v>
      </c>
      <c r="E471" s="30" t="s">
        <v>166</v>
      </c>
      <c r="F471" s="98">
        <v>4005.9</v>
      </c>
      <c r="G471" s="65">
        <v>0</v>
      </c>
    </row>
    <row r="472" spans="1:7" s="11" customFormat="1" ht="20.25">
      <c r="A472" s="87" t="s">
        <v>182</v>
      </c>
      <c r="B472" s="31" t="s">
        <v>26</v>
      </c>
      <c r="C472" s="26" t="s">
        <v>29</v>
      </c>
      <c r="D472" s="48" t="s">
        <v>350</v>
      </c>
      <c r="E472" s="30" t="s">
        <v>181</v>
      </c>
      <c r="F472" s="98">
        <v>2049</v>
      </c>
      <c r="G472" s="65">
        <v>0</v>
      </c>
    </row>
    <row r="473" spans="1:7" s="5" customFormat="1" ht="56.25">
      <c r="A473" s="78" t="s">
        <v>93</v>
      </c>
      <c r="B473" s="31" t="s">
        <v>26</v>
      </c>
      <c r="C473" s="26" t="s">
        <v>29</v>
      </c>
      <c r="D473" s="48" t="s">
        <v>290</v>
      </c>
      <c r="E473" s="32"/>
      <c r="F473" s="99">
        <f>F474</f>
        <v>300</v>
      </c>
      <c r="G473" s="63">
        <f>G474</f>
        <v>0</v>
      </c>
    </row>
    <row r="474" spans="1:7" s="4" customFormat="1" ht="37.5">
      <c r="A474" s="81" t="s">
        <v>139</v>
      </c>
      <c r="B474" s="31" t="s">
        <v>26</v>
      </c>
      <c r="C474" s="26" t="s">
        <v>29</v>
      </c>
      <c r="D474" s="26" t="s">
        <v>321</v>
      </c>
      <c r="E474" s="32"/>
      <c r="F474" s="99">
        <f>+F475+F476</f>
        <v>300</v>
      </c>
      <c r="G474" s="63">
        <f>+G475+G476</f>
        <v>0</v>
      </c>
    </row>
    <row r="475" spans="1:7" s="11" customFormat="1" ht="20.25">
      <c r="A475" s="86" t="s">
        <v>165</v>
      </c>
      <c r="B475" s="31" t="s">
        <v>26</v>
      </c>
      <c r="C475" s="26" t="s">
        <v>29</v>
      </c>
      <c r="D475" s="26" t="s">
        <v>321</v>
      </c>
      <c r="E475" s="32" t="s">
        <v>166</v>
      </c>
      <c r="F475" s="98">
        <v>10</v>
      </c>
      <c r="G475" s="65">
        <v>0</v>
      </c>
    </row>
    <row r="476" spans="1:7" s="11" customFormat="1" ht="20.25">
      <c r="A476" s="87" t="s">
        <v>182</v>
      </c>
      <c r="B476" s="31" t="s">
        <v>26</v>
      </c>
      <c r="C476" s="26" t="s">
        <v>29</v>
      </c>
      <c r="D476" s="26" t="s">
        <v>321</v>
      </c>
      <c r="E476" s="32" t="s">
        <v>181</v>
      </c>
      <c r="F476" s="98">
        <v>290</v>
      </c>
      <c r="G476" s="65">
        <v>0</v>
      </c>
    </row>
    <row r="477" spans="1:7" s="8" customFormat="1" ht="56.25">
      <c r="A477" s="76" t="s">
        <v>17</v>
      </c>
      <c r="B477" s="29" t="s">
        <v>26</v>
      </c>
      <c r="C477" s="25" t="s">
        <v>29</v>
      </c>
      <c r="D477" s="25" t="s">
        <v>193</v>
      </c>
      <c r="E477" s="30"/>
      <c r="F477" s="104">
        <f>+F478</f>
        <v>2874.7999999999997</v>
      </c>
      <c r="G477" s="68">
        <f>+G478</f>
        <v>2874.7999999999997</v>
      </c>
    </row>
    <row r="478" spans="1:7" s="9" customFormat="1" ht="20.25">
      <c r="A478" s="76" t="s">
        <v>102</v>
      </c>
      <c r="B478" s="29" t="s">
        <v>26</v>
      </c>
      <c r="C478" s="25" t="s">
        <v>29</v>
      </c>
      <c r="D478" s="25" t="s">
        <v>194</v>
      </c>
      <c r="E478" s="30" t="s">
        <v>34</v>
      </c>
      <c r="F478" s="104">
        <f>+F479</f>
        <v>2874.7999999999997</v>
      </c>
      <c r="G478" s="68">
        <f>+G479</f>
        <v>2874.7999999999997</v>
      </c>
    </row>
    <row r="479" spans="1:7" s="4" customFormat="1" ht="20.25">
      <c r="A479" s="76" t="s">
        <v>19</v>
      </c>
      <c r="B479" s="29" t="s">
        <v>26</v>
      </c>
      <c r="C479" s="25" t="s">
        <v>29</v>
      </c>
      <c r="D479" s="25" t="s">
        <v>487</v>
      </c>
      <c r="E479" s="30"/>
      <c r="F479" s="104">
        <f>+F480+F481</f>
        <v>2874.7999999999997</v>
      </c>
      <c r="G479" s="68">
        <f>+G480+G481</f>
        <v>2874.7999999999997</v>
      </c>
    </row>
    <row r="480" spans="1:7" s="11" customFormat="1" ht="37.5">
      <c r="A480" s="77" t="s">
        <v>154</v>
      </c>
      <c r="B480" s="29" t="s">
        <v>26</v>
      </c>
      <c r="C480" s="25" t="s">
        <v>29</v>
      </c>
      <c r="D480" s="25" t="s">
        <v>487</v>
      </c>
      <c r="E480" s="30" t="s">
        <v>155</v>
      </c>
      <c r="F480" s="98">
        <v>2758.1</v>
      </c>
      <c r="G480" s="65">
        <v>2758.1</v>
      </c>
    </row>
    <row r="481" spans="1:7" s="11" customFormat="1" ht="37.5">
      <c r="A481" s="77" t="s">
        <v>157</v>
      </c>
      <c r="B481" s="29" t="s">
        <v>26</v>
      </c>
      <c r="C481" s="25" t="s">
        <v>29</v>
      </c>
      <c r="D481" s="25" t="s">
        <v>487</v>
      </c>
      <c r="E481" s="30" t="s">
        <v>156</v>
      </c>
      <c r="F481" s="98">
        <v>116.7</v>
      </c>
      <c r="G481" s="65">
        <v>116.7</v>
      </c>
    </row>
    <row r="482" spans="1:7" s="8" customFormat="1" ht="20.25">
      <c r="A482" s="78" t="s">
        <v>54</v>
      </c>
      <c r="B482" s="31" t="s">
        <v>26</v>
      </c>
      <c r="C482" s="26" t="s">
        <v>29</v>
      </c>
      <c r="D482" s="25" t="s">
        <v>233</v>
      </c>
      <c r="E482" s="30"/>
      <c r="F482" s="99">
        <f>+F483</f>
        <v>2842.5</v>
      </c>
      <c r="G482" s="63">
        <f>+G483</f>
        <v>2842.5</v>
      </c>
    </row>
    <row r="483" spans="1:7" s="4" customFormat="1" ht="56.25">
      <c r="A483" s="76" t="s">
        <v>105</v>
      </c>
      <c r="B483" s="31" t="s">
        <v>26</v>
      </c>
      <c r="C483" s="26" t="s">
        <v>29</v>
      </c>
      <c r="D483" s="25" t="s">
        <v>352</v>
      </c>
      <c r="E483" s="30" t="s">
        <v>34</v>
      </c>
      <c r="F483" s="99">
        <f>SUM(F484:F485)</f>
        <v>2842.5</v>
      </c>
      <c r="G483" s="63">
        <f>SUM(G484:G485)</f>
        <v>2842.5</v>
      </c>
    </row>
    <row r="484" spans="1:7" s="11" customFormat="1" ht="20.25">
      <c r="A484" s="85" t="s">
        <v>501</v>
      </c>
      <c r="B484" s="29" t="s">
        <v>26</v>
      </c>
      <c r="C484" s="25" t="s">
        <v>29</v>
      </c>
      <c r="D484" s="25" t="s">
        <v>352</v>
      </c>
      <c r="E484" s="30" t="s">
        <v>162</v>
      </c>
      <c r="F484" s="98">
        <v>2653.2</v>
      </c>
      <c r="G484" s="65">
        <v>2653.2</v>
      </c>
    </row>
    <row r="485" spans="1:7" s="11" customFormat="1" ht="37.5">
      <c r="A485" s="77" t="s">
        <v>157</v>
      </c>
      <c r="B485" s="31" t="s">
        <v>26</v>
      </c>
      <c r="C485" s="26" t="s">
        <v>29</v>
      </c>
      <c r="D485" s="25" t="s">
        <v>352</v>
      </c>
      <c r="E485" s="32" t="s">
        <v>156</v>
      </c>
      <c r="F485" s="98">
        <v>189.3</v>
      </c>
      <c r="G485" s="65">
        <v>189.3</v>
      </c>
    </row>
    <row r="486" spans="1:7" s="5" customFormat="1" ht="20.25">
      <c r="A486" s="77" t="s">
        <v>95</v>
      </c>
      <c r="B486" s="31" t="s">
        <v>26</v>
      </c>
      <c r="C486" s="26" t="s">
        <v>29</v>
      </c>
      <c r="D486" s="25" t="s">
        <v>196</v>
      </c>
      <c r="E486" s="32"/>
      <c r="F486" s="98">
        <f>+F487</f>
        <v>0</v>
      </c>
      <c r="G486" s="65">
        <f>+G487</f>
        <v>6354.9</v>
      </c>
    </row>
    <row r="487" spans="1:7" s="5" customFormat="1" ht="20.25">
      <c r="A487" s="86" t="s">
        <v>470</v>
      </c>
      <c r="B487" s="31" t="s">
        <v>26</v>
      </c>
      <c r="C487" s="26" t="s">
        <v>29</v>
      </c>
      <c r="D487" s="25" t="s">
        <v>473</v>
      </c>
      <c r="E487" s="32"/>
      <c r="F487" s="98">
        <f>+F488+F491</f>
        <v>0</v>
      </c>
      <c r="G487" s="65">
        <f>+G488+G491</f>
        <v>6354.9</v>
      </c>
    </row>
    <row r="488" spans="1:7" s="5" customFormat="1" ht="37.5">
      <c r="A488" s="86" t="s">
        <v>475</v>
      </c>
      <c r="B488" s="31" t="s">
        <v>26</v>
      </c>
      <c r="C488" s="26" t="s">
        <v>29</v>
      </c>
      <c r="D488" s="25" t="s">
        <v>474</v>
      </c>
      <c r="E488" s="32"/>
      <c r="F488" s="98">
        <f>+F489+F490</f>
        <v>0</v>
      </c>
      <c r="G488" s="65">
        <f>+G489+G490</f>
        <v>6054.9</v>
      </c>
    </row>
    <row r="489" spans="1:7" s="11" customFormat="1" ht="20.25">
      <c r="A489" s="86" t="s">
        <v>165</v>
      </c>
      <c r="B489" s="31" t="s">
        <v>26</v>
      </c>
      <c r="C489" s="26" t="s">
        <v>29</v>
      </c>
      <c r="D489" s="25" t="s">
        <v>474</v>
      </c>
      <c r="E489" s="32" t="s">
        <v>166</v>
      </c>
      <c r="F489" s="98">
        <v>0</v>
      </c>
      <c r="G489" s="65">
        <v>4005.9</v>
      </c>
    </row>
    <row r="490" spans="1:7" s="11" customFormat="1" ht="20.25">
      <c r="A490" s="87" t="s">
        <v>182</v>
      </c>
      <c r="B490" s="31" t="s">
        <v>26</v>
      </c>
      <c r="C490" s="26" t="s">
        <v>29</v>
      </c>
      <c r="D490" s="25" t="s">
        <v>474</v>
      </c>
      <c r="E490" s="32" t="s">
        <v>181</v>
      </c>
      <c r="F490" s="98">
        <v>0</v>
      </c>
      <c r="G490" s="65">
        <v>2049</v>
      </c>
    </row>
    <row r="491" spans="1:7" s="5" customFormat="1" ht="37.5">
      <c r="A491" s="86" t="s">
        <v>479</v>
      </c>
      <c r="B491" s="31" t="s">
        <v>26</v>
      </c>
      <c r="C491" s="26" t="s">
        <v>29</v>
      </c>
      <c r="D491" s="26" t="s">
        <v>478</v>
      </c>
      <c r="E491" s="32"/>
      <c r="F491" s="98">
        <f>+F492+F493</f>
        <v>0</v>
      </c>
      <c r="G491" s="65">
        <f>+G492+G493</f>
        <v>300</v>
      </c>
    </row>
    <row r="492" spans="1:7" s="11" customFormat="1" ht="20.25">
      <c r="A492" s="86" t="s">
        <v>165</v>
      </c>
      <c r="B492" s="31" t="s">
        <v>26</v>
      </c>
      <c r="C492" s="26" t="s">
        <v>29</v>
      </c>
      <c r="D492" s="25" t="s">
        <v>478</v>
      </c>
      <c r="E492" s="32" t="s">
        <v>166</v>
      </c>
      <c r="F492" s="98">
        <v>0</v>
      </c>
      <c r="G492" s="65">
        <v>10</v>
      </c>
    </row>
    <row r="493" spans="1:7" s="11" customFormat="1" ht="20.25">
      <c r="A493" s="87" t="s">
        <v>182</v>
      </c>
      <c r="B493" s="31" t="s">
        <v>26</v>
      </c>
      <c r="C493" s="26" t="s">
        <v>29</v>
      </c>
      <c r="D493" s="25" t="s">
        <v>478</v>
      </c>
      <c r="E493" s="32" t="s">
        <v>181</v>
      </c>
      <c r="F493" s="98">
        <v>0</v>
      </c>
      <c r="G493" s="65">
        <v>290</v>
      </c>
    </row>
    <row r="494" spans="1:7" s="13" customFormat="1" ht="20.25">
      <c r="A494" s="88" t="s">
        <v>0</v>
      </c>
      <c r="B494" s="109" t="s">
        <v>36</v>
      </c>
      <c r="C494" s="61" t="s">
        <v>22</v>
      </c>
      <c r="D494" s="61"/>
      <c r="E494" s="110"/>
      <c r="F494" s="103">
        <f>+F495+F501</f>
        <v>5605.8</v>
      </c>
      <c r="G494" s="103">
        <f>+G495+G501</f>
        <v>5433.8</v>
      </c>
    </row>
    <row r="495" spans="1:7" s="9" customFormat="1" ht="20.25">
      <c r="A495" s="79" t="s">
        <v>68</v>
      </c>
      <c r="B495" s="29" t="s">
        <v>36</v>
      </c>
      <c r="C495" s="25" t="s">
        <v>25</v>
      </c>
      <c r="D495" s="25"/>
      <c r="E495" s="30"/>
      <c r="F495" s="98">
        <f>+F496</f>
        <v>233.8</v>
      </c>
      <c r="G495" s="65">
        <f>SUM(G496)</f>
        <v>233.8</v>
      </c>
    </row>
    <row r="496" spans="1:7" s="8" customFormat="1" ht="56.25">
      <c r="A496" s="80" t="s">
        <v>301</v>
      </c>
      <c r="B496" s="29" t="s">
        <v>36</v>
      </c>
      <c r="C496" s="25" t="s">
        <v>25</v>
      </c>
      <c r="D496" s="25" t="s">
        <v>300</v>
      </c>
      <c r="E496" s="30"/>
      <c r="F496" s="98">
        <f>+F497</f>
        <v>233.8</v>
      </c>
      <c r="G496" s="65">
        <f>+G497</f>
        <v>233.8</v>
      </c>
    </row>
    <row r="497" spans="1:7" s="9" customFormat="1" ht="75">
      <c r="A497" s="80" t="s">
        <v>69</v>
      </c>
      <c r="B497" s="29" t="s">
        <v>36</v>
      </c>
      <c r="C497" s="25" t="s">
        <v>25</v>
      </c>
      <c r="D497" s="25" t="s">
        <v>303</v>
      </c>
      <c r="E497" s="30"/>
      <c r="F497" s="98">
        <f>+F498</f>
        <v>233.8</v>
      </c>
      <c r="G497" s="65">
        <f>+G498</f>
        <v>233.8</v>
      </c>
    </row>
    <row r="498" spans="1:7" s="9" customFormat="1" ht="56.25">
      <c r="A498" s="80" t="s">
        <v>302</v>
      </c>
      <c r="B498" s="29" t="s">
        <v>36</v>
      </c>
      <c r="C498" s="25" t="s">
        <v>25</v>
      </c>
      <c r="D498" s="25" t="s">
        <v>304</v>
      </c>
      <c r="E498" s="30"/>
      <c r="F498" s="98">
        <f>+F499</f>
        <v>233.8</v>
      </c>
      <c r="G498" s="65">
        <f>+G499</f>
        <v>233.8</v>
      </c>
    </row>
    <row r="499" spans="1:7" s="6" customFormat="1" ht="112.5">
      <c r="A499" s="80" t="s">
        <v>306</v>
      </c>
      <c r="B499" s="29" t="s">
        <v>36</v>
      </c>
      <c r="C499" s="25" t="s">
        <v>25</v>
      </c>
      <c r="D499" s="25" t="s">
        <v>305</v>
      </c>
      <c r="E499" s="30"/>
      <c r="F499" s="98">
        <f>+F500</f>
        <v>233.8</v>
      </c>
      <c r="G499" s="65">
        <f>+G500</f>
        <v>233.8</v>
      </c>
    </row>
    <row r="500" spans="1:7" s="11" customFormat="1" ht="37.5">
      <c r="A500" s="77" t="s">
        <v>157</v>
      </c>
      <c r="B500" s="29" t="s">
        <v>36</v>
      </c>
      <c r="C500" s="25" t="s">
        <v>25</v>
      </c>
      <c r="D500" s="25" t="s">
        <v>305</v>
      </c>
      <c r="E500" s="30" t="s">
        <v>156</v>
      </c>
      <c r="F500" s="98">
        <v>233.8</v>
      </c>
      <c r="G500" s="65">
        <v>233.8</v>
      </c>
    </row>
    <row r="501" spans="1:7" s="9" customFormat="1" ht="20.25">
      <c r="A501" s="76" t="s">
        <v>51</v>
      </c>
      <c r="B501" s="29" t="s">
        <v>36</v>
      </c>
      <c r="C501" s="25" t="s">
        <v>36</v>
      </c>
      <c r="D501" s="25"/>
      <c r="E501" s="30"/>
      <c r="F501" s="98">
        <f>+F502+F510</f>
        <v>5372</v>
      </c>
      <c r="G501" s="98">
        <f>+G502+G510</f>
        <v>5200</v>
      </c>
    </row>
    <row r="502" spans="1:7" s="18" customFormat="1" ht="54" customHeight="1">
      <c r="A502" s="81" t="s">
        <v>331</v>
      </c>
      <c r="B502" s="29" t="s">
        <v>36</v>
      </c>
      <c r="C502" s="25" t="s">
        <v>36</v>
      </c>
      <c r="D502" s="25" t="s">
        <v>220</v>
      </c>
      <c r="E502" s="30"/>
      <c r="F502" s="98">
        <f>+F503+F505+F507</f>
        <v>5312</v>
      </c>
      <c r="G502" s="98">
        <f>+G503+G505+G507</f>
        <v>5200</v>
      </c>
    </row>
    <row r="503" spans="1:7" s="19" customFormat="1" ht="37.5">
      <c r="A503" s="81" t="s">
        <v>332</v>
      </c>
      <c r="B503" s="29" t="s">
        <v>36</v>
      </c>
      <c r="C503" s="25" t="s">
        <v>36</v>
      </c>
      <c r="D503" s="25" t="s">
        <v>221</v>
      </c>
      <c r="E503" s="30"/>
      <c r="F503" s="98">
        <f>+F504</f>
        <v>112</v>
      </c>
      <c r="G503" s="98">
        <f>+G504</f>
        <v>0</v>
      </c>
    </row>
    <row r="504" spans="1:7" s="36" customFormat="1" ht="20.25">
      <c r="A504" s="76" t="s">
        <v>183</v>
      </c>
      <c r="B504" s="29" t="s">
        <v>36</v>
      </c>
      <c r="C504" s="25" t="s">
        <v>36</v>
      </c>
      <c r="D504" s="25" t="s">
        <v>221</v>
      </c>
      <c r="E504" s="30" t="s">
        <v>173</v>
      </c>
      <c r="F504" s="98">
        <v>112</v>
      </c>
      <c r="G504" s="65">
        <v>0</v>
      </c>
    </row>
    <row r="505" spans="1:7" s="19" customFormat="1" ht="20.25">
      <c r="A505" s="81" t="s">
        <v>333</v>
      </c>
      <c r="B505" s="29" t="s">
        <v>36</v>
      </c>
      <c r="C505" s="25" t="s">
        <v>36</v>
      </c>
      <c r="D505" s="25" t="s">
        <v>222</v>
      </c>
      <c r="E505" s="30"/>
      <c r="F505" s="98">
        <f>+F506</f>
        <v>280</v>
      </c>
      <c r="G505" s="65">
        <f>+G506</f>
        <v>280</v>
      </c>
    </row>
    <row r="506" spans="1:7" s="36" customFormat="1" ht="37.5">
      <c r="A506" s="77" t="s">
        <v>171</v>
      </c>
      <c r="B506" s="29" t="s">
        <v>36</v>
      </c>
      <c r="C506" s="25" t="s">
        <v>36</v>
      </c>
      <c r="D506" s="25" t="s">
        <v>222</v>
      </c>
      <c r="E506" s="30" t="s">
        <v>172</v>
      </c>
      <c r="F506" s="98">
        <v>280</v>
      </c>
      <c r="G506" s="65">
        <v>280</v>
      </c>
    </row>
    <row r="507" spans="1:7" s="19" customFormat="1" ht="20.25">
      <c r="A507" s="81" t="s">
        <v>334</v>
      </c>
      <c r="B507" s="29" t="s">
        <v>36</v>
      </c>
      <c r="C507" s="25" t="s">
        <v>36</v>
      </c>
      <c r="D507" s="25" t="s">
        <v>223</v>
      </c>
      <c r="E507" s="30"/>
      <c r="F507" s="98">
        <f>+F508+F509</f>
        <v>4920</v>
      </c>
      <c r="G507" s="65">
        <f>+G508+G509</f>
        <v>4920</v>
      </c>
    </row>
    <row r="508" spans="1:7" s="36" customFormat="1" ht="37.5">
      <c r="A508" s="77" t="s">
        <v>171</v>
      </c>
      <c r="B508" s="29" t="s">
        <v>36</v>
      </c>
      <c r="C508" s="25" t="s">
        <v>36</v>
      </c>
      <c r="D508" s="25" t="s">
        <v>223</v>
      </c>
      <c r="E508" s="30" t="s">
        <v>172</v>
      </c>
      <c r="F508" s="98">
        <v>420</v>
      </c>
      <c r="G508" s="65">
        <v>420</v>
      </c>
    </row>
    <row r="509" spans="1:7" s="36" customFormat="1" ht="20.25">
      <c r="A509" s="78" t="s">
        <v>169</v>
      </c>
      <c r="B509" s="29" t="s">
        <v>36</v>
      </c>
      <c r="C509" s="25" t="s">
        <v>36</v>
      </c>
      <c r="D509" s="25" t="s">
        <v>223</v>
      </c>
      <c r="E509" s="30" t="s">
        <v>170</v>
      </c>
      <c r="F509" s="98">
        <v>4500</v>
      </c>
      <c r="G509" s="65">
        <v>4500</v>
      </c>
    </row>
    <row r="510" spans="1:7" s="19" customFormat="1" ht="56.25">
      <c r="A510" s="58" t="s">
        <v>393</v>
      </c>
      <c r="B510" s="29" t="s">
        <v>36</v>
      </c>
      <c r="C510" s="25" t="s">
        <v>36</v>
      </c>
      <c r="D510" s="71" t="s">
        <v>295</v>
      </c>
      <c r="E510" s="49"/>
      <c r="F510" s="121">
        <f>SUM(F511)</f>
        <v>60</v>
      </c>
      <c r="G510" s="122">
        <f>SUM(G511)</f>
        <v>0</v>
      </c>
    </row>
    <row r="511" spans="1:7" s="19" customFormat="1" ht="56.25">
      <c r="A511" s="58" t="s">
        <v>307</v>
      </c>
      <c r="B511" s="29" t="s">
        <v>36</v>
      </c>
      <c r="C511" s="25" t="s">
        <v>36</v>
      </c>
      <c r="D511" s="71" t="s">
        <v>309</v>
      </c>
      <c r="E511" s="49"/>
      <c r="F511" s="121">
        <f>F512</f>
        <v>60</v>
      </c>
      <c r="G511" s="121">
        <f>G512</f>
        <v>0</v>
      </c>
    </row>
    <row r="512" spans="1:7" s="19" customFormat="1" ht="37.5">
      <c r="A512" s="58" t="s">
        <v>308</v>
      </c>
      <c r="B512" s="29" t="s">
        <v>36</v>
      </c>
      <c r="C512" s="25" t="s">
        <v>36</v>
      </c>
      <c r="D512" s="71" t="s">
        <v>310</v>
      </c>
      <c r="E512" s="49"/>
      <c r="F512" s="121">
        <f>SUM(F513)</f>
        <v>60</v>
      </c>
      <c r="G512" s="122">
        <f>SUM(G513)</f>
        <v>0</v>
      </c>
    </row>
    <row r="513" spans="1:7" s="36" customFormat="1" ht="20.25">
      <c r="A513" s="58" t="s">
        <v>187</v>
      </c>
      <c r="B513" s="29" t="s">
        <v>36</v>
      </c>
      <c r="C513" s="25" t="s">
        <v>36</v>
      </c>
      <c r="D513" s="71" t="s">
        <v>310</v>
      </c>
      <c r="E513" s="49">
        <v>410</v>
      </c>
      <c r="F513" s="121">
        <v>60</v>
      </c>
      <c r="G513" s="122">
        <v>0</v>
      </c>
    </row>
    <row r="514" spans="1:7" s="13" customFormat="1" ht="20.25">
      <c r="A514" s="88" t="s">
        <v>43</v>
      </c>
      <c r="B514" s="109" t="s">
        <v>28</v>
      </c>
      <c r="C514" s="61" t="s">
        <v>22</v>
      </c>
      <c r="D514" s="61"/>
      <c r="E514" s="110"/>
      <c r="F514" s="103">
        <f>+F515+F525+F549+F556</f>
        <v>28193.699999999997</v>
      </c>
      <c r="G514" s="69">
        <f>+G515+G525+G549+G556</f>
        <v>28120.6</v>
      </c>
    </row>
    <row r="515" spans="1:7" s="9" customFormat="1" ht="20.25">
      <c r="A515" s="78" t="s">
        <v>5</v>
      </c>
      <c r="B515" s="31" t="s">
        <v>28</v>
      </c>
      <c r="C515" s="26" t="s">
        <v>21</v>
      </c>
      <c r="D515" s="26"/>
      <c r="E515" s="32"/>
      <c r="F515" s="99">
        <f>+F517+F521</f>
        <v>5500.599999999999</v>
      </c>
      <c r="G515" s="63">
        <f>+G517+G521</f>
        <v>5500.599999999999</v>
      </c>
    </row>
    <row r="516" spans="1:7" s="8" customFormat="1" ht="56.25">
      <c r="A516" s="78" t="s">
        <v>408</v>
      </c>
      <c r="B516" s="31" t="s">
        <v>28</v>
      </c>
      <c r="C516" s="26" t="s">
        <v>21</v>
      </c>
      <c r="D516" s="26" t="s">
        <v>207</v>
      </c>
      <c r="E516" s="32"/>
      <c r="F516" s="98">
        <f>+F517</f>
        <v>4330.599999999999</v>
      </c>
      <c r="G516" s="65">
        <f>+G517</f>
        <v>4330.599999999999</v>
      </c>
    </row>
    <row r="517" spans="1:7" s="12" customFormat="1" ht="37.5">
      <c r="A517" s="78" t="s">
        <v>409</v>
      </c>
      <c r="B517" s="31" t="s">
        <v>28</v>
      </c>
      <c r="C517" s="26" t="s">
        <v>21</v>
      </c>
      <c r="D517" s="26" t="s">
        <v>208</v>
      </c>
      <c r="E517" s="32"/>
      <c r="F517" s="99">
        <f>+F518</f>
        <v>4330.599999999999</v>
      </c>
      <c r="G517" s="63">
        <f>+G518</f>
        <v>4330.599999999999</v>
      </c>
    </row>
    <row r="518" spans="1:7" s="4" customFormat="1" ht="20.25">
      <c r="A518" s="78" t="s">
        <v>411</v>
      </c>
      <c r="B518" s="31" t="s">
        <v>28</v>
      </c>
      <c r="C518" s="26" t="s">
        <v>21</v>
      </c>
      <c r="D518" s="26" t="s">
        <v>210</v>
      </c>
      <c r="E518" s="32"/>
      <c r="F518" s="99">
        <f>+F519+F520</f>
        <v>4330.599999999999</v>
      </c>
      <c r="G518" s="63">
        <f>+G519+G520</f>
        <v>4330.599999999999</v>
      </c>
    </row>
    <row r="519" spans="1:7" s="11" customFormat="1" ht="37.5">
      <c r="A519" s="77" t="s">
        <v>157</v>
      </c>
      <c r="B519" s="31" t="s">
        <v>28</v>
      </c>
      <c r="C519" s="26" t="s">
        <v>21</v>
      </c>
      <c r="D519" s="26" t="s">
        <v>210</v>
      </c>
      <c r="E519" s="32" t="s">
        <v>156</v>
      </c>
      <c r="F519" s="98">
        <v>19.2</v>
      </c>
      <c r="G519" s="65">
        <v>19.2</v>
      </c>
    </row>
    <row r="520" spans="1:7" s="11" customFormat="1" ht="20.25">
      <c r="A520" s="87" t="s">
        <v>174</v>
      </c>
      <c r="B520" s="31" t="s">
        <v>28</v>
      </c>
      <c r="C520" s="26" t="s">
        <v>21</v>
      </c>
      <c r="D520" s="26" t="s">
        <v>210</v>
      </c>
      <c r="E520" s="32" t="s">
        <v>175</v>
      </c>
      <c r="F520" s="98">
        <v>4311.4</v>
      </c>
      <c r="G520" s="65">
        <v>4311.4</v>
      </c>
    </row>
    <row r="521" spans="1:7" s="8" customFormat="1" ht="20.25">
      <c r="A521" s="78" t="s">
        <v>95</v>
      </c>
      <c r="B521" s="31" t="s">
        <v>28</v>
      </c>
      <c r="C521" s="26" t="s">
        <v>21</v>
      </c>
      <c r="D521" s="26" t="s">
        <v>196</v>
      </c>
      <c r="E521" s="32"/>
      <c r="F521" s="98">
        <f aca="true" t="shared" si="12" ref="F521:G523">+F522</f>
        <v>1170</v>
      </c>
      <c r="G521" s="65">
        <f t="shared" si="12"/>
        <v>1170</v>
      </c>
    </row>
    <row r="522" spans="1:7" s="12" customFormat="1" ht="37.5">
      <c r="A522" s="78" t="s">
        <v>417</v>
      </c>
      <c r="B522" s="31" t="s">
        <v>28</v>
      </c>
      <c r="C522" s="26" t="s">
        <v>21</v>
      </c>
      <c r="D522" s="26" t="s">
        <v>415</v>
      </c>
      <c r="E522" s="32"/>
      <c r="F522" s="99">
        <f t="shared" si="12"/>
        <v>1170</v>
      </c>
      <c r="G522" s="63">
        <f t="shared" si="12"/>
        <v>1170</v>
      </c>
    </row>
    <row r="523" spans="1:7" s="4" customFormat="1" ht="37.5">
      <c r="A523" s="78" t="s">
        <v>489</v>
      </c>
      <c r="B523" s="31" t="s">
        <v>28</v>
      </c>
      <c r="C523" s="26" t="s">
        <v>21</v>
      </c>
      <c r="D523" s="26" t="s">
        <v>416</v>
      </c>
      <c r="E523" s="32"/>
      <c r="F523" s="99">
        <f t="shared" si="12"/>
        <v>1170</v>
      </c>
      <c r="G523" s="63">
        <f t="shared" si="12"/>
        <v>1170</v>
      </c>
    </row>
    <row r="524" spans="1:7" s="11" customFormat="1" ht="20.25">
      <c r="A524" s="87" t="s">
        <v>174</v>
      </c>
      <c r="B524" s="31" t="s">
        <v>28</v>
      </c>
      <c r="C524" s="26" t="s">
        <v>21</v>
      </c>
      <c r="D524" s="26" t="s">
        <v>416</v>
      </c>
      <c r="E524" s="32" t="s">
        <v>175</v>
      </c>
      <c r="F524" s="98">
        <v>1170</v>
      </c>
      <c r="G524" s="65">
        <v>1170</v>
      </c>
    </row>
    <row r="525" spans="1:7" s="9" customFormat="1" ht="20.25">
      <c r="A525" s="78" t="s">
        <v>1</v>
      </c>
      <c r="B525" s="31" t="s">
        <v>28</v>
      </c>
      <c r="C525" s="26" t="s">
        <v>31</v>
      </c>
      <c r="D525" s="26"/>
      <c r="E525" s="32"/>
      <c r="F525" s="102">
        <f>+F534+F539+F544+F526+F530</f>
        <v>8961.3</v>
      </c>
      <c r="G525" s="102">
        <f>+G534+G539+G544+G526+G530</f>
        <v>8888.199999999999</v>
      </c>
    </row>
    <row r="526" spans="1:7" s="9" customFormat="1" ht="38.25" customHeight="1">
      <c r="A526" s="115" t="s">
        <v>363</v>
      </c>
      <c r="B526" s="31" t="s">
        <v>28</v>
      </c>
      <c r="C526" s="26" t="s">
        <v>31</v>
      </c>
      <c r="D526" s="26" t="s">
        <v>322</v>
      </c>
      <c r="E526" s="32"/>
      <c r="F526" s="99">
        <f>+F527</f>
        <v>754.5</v>
      </c>
      <c r="G526" s="63">
        <f>+G527</f>
        <v>659</v>
      </c>
    </row>
    <row r="527" spans="1:7" s="4" customFormat="1" ht="37.5">
      <c r="A527" s="76" t="s">
        <v>119</v>
      </c>
      <c r="B527" s="31" t="s">
        <v>28</v>
      </c>
      <c r="C527" s="26" t="s">
        <v>31</v>
      </c>
      <c r="D527" s="26" t="s">
        <v>323</v>
      </c>
      <c r="E527" s="32"/>
      <c r="F527" s="98">
        <f>+F529</f>
        <v>754.5</v>
      </c>
      <c r="G527" s="65">
        <f>+G529</f>
        <v>659</v>
      </c>
    </row>
    <row r="528" spans="1:7" s="4" customFormat="1" ht="20.25">
      <c r="A528" s="76" t="s">
        <v>325</v>
      </c>
      <c r="B528" s="31" t="s">
        <v>28</v>
      </c>
      <c r="C528" s="26" t="s">
        <v>31</v>
      </c>
      <c r="D528" s="26" t="s">
        <v>324</v>
      </c>
      <c r="E528" s="32"/>
      <c r="F528" s="98">
        <f>F529</f>
        <v>754.5</v>
      </c>
      <c r="G528" s="65">
        <f>G529</f>
        <v>659</v>
      </c>
    </row>
    <row r="529" spans="1:7" s="11" customFormat="1" ht="37.5">
      <c r="A529" s="77" t="s">
        <v>171</v>
      </c>
      <c r="B529" s="31" t="s">
        <v>28</v>
      </c>
      <c r="C529" s="26" t="s">
        <v>31</v>
      </c>
      <c r="D529" s="26" t="s">
        <v>324</v>
      </c>
      <c r="E529" s="32" t="s">
        <v>172</v>
      </c>
      <c r="F529" s="98">
        <v>754.5</v>
      </c>
      <c r="G529" s="65">
        <v>659</v>
      </c>
    </row>
    <row r="530" spans="1:7" s="9" customFormat="1" ht="56.25">
      <c r="A530" s="81" t="s">
        <v>120</v>
      </c>
      <c r="B530" s="31" t="s">
        <v>28</v>
      </c>
      <c r="C530" s="26" t="s">
        <v>31</v>
      </c>
      <c r="D530" s="26" t="s">
        <v>295</v>
      </c>
      <c r="E530" s="32"/>
      <c r="F530" s="99">
        <f>F531</f>
        <v>293.2</v>
      </c>
      <c r="G530" s="63">
        <f>G531</f>
        <v>315.6</v>
      </c>
    </row>
    <row r="531" spans="1:7" s="4" customFormat="1" ht="75">
      <c r="A531" s="76" t="s">
        <v>312</v>
      </c>
      <c r="B531" s="31" t="s">
        <v>28</v>
      </c>
      <c r="C531" s="26" t="s">
        <v>31</v>
      </c>
      <c r="D531" s="26" t="s">
        <v>311</v>
      </c>
      <c r="E531" s="32"/>
      <c r="F531" s="98">
        <f>+F532</f>
        <v>293.2</v>
      </c>
      <c r="G531" s="98">
        <f>+G532</f>
        <v>315.6</v>
      </c>
    </row>
    <row r="532" spans="1:7" s="4" customFormat="1" ht="56.25">
      <c r="A532" s="76" t="s">
        <v>313</v>
      </c>
      <c r="B532" s="31" t="s">
        <v>28</v>
      </c>
      <c r="C532" s="26" t="s">
        <v>31</v>
      </c>
      <c r="D532" s="26" t="s">
        <v>314</v>
      </c>
      <c r="E532" s="32"/>
      <c r="F532" s="98">
        <f>+F533</f>
        <v>293.2</v>
      </c>
      <c r="G532" s="65">
        <f>+G533</f>
        <v>315.6</v>
      </c>
    </row>
    <row r="533" spans="1:7" s="11" customFormat="1" ht="37.5">
      <c r="A533" s="77" t="s">
        <v>171</v>
      </c>
      <c r="B533" s="31" t="s">
        <v>28</v>
      </c>
      <c r="C533" s="26" t="s">
        <v>31</v>
      </c>
      <c r="D533" s="26" t="s">
        <v>315</v>
      </c>
      <c r="E533" s="32" t="s">
        <v>172</v>
      </c>
      <c r="F533" s="98">
        <v>293.2</v>
      </c>
      <c r="G533" s="65">
        <v>315.6</v>
      </c>
    </row>
    <row r="534" spans="1:7" s="9" customFormat="1" ht="20.25">
      <c r="A534" s="78" t="s">
        <v>95</v>
      </c>
      <c r="B534" s="31" t="s">
        <v>28</v>
      </c>
      <c r="C534" s="26" t="s">
        <v>31</v>
      </c>
      <c r="D534" s="26" t="s">
        <v>196</v>
      </c>
      <c r="E534" s="32"/>
      <c r="F534" s="99">
        <f>+F535</f>
        <v>2538.4</v>
      </c>
      <c r="G534" s="63">
        <f>+G535</f>
        <v>2538.4</v>
      </c>
    </row>
    <row r="535" spans="1:7" s="6" customFormat="1" ht="56.25">
      <c r="A535" s="119" t="s">
        <v>112</v>
      </c>
      <c r="B535" s="31" t="s">
        <v>28</v>
      </c>
      <c r="C535" s="26" t="s">
        <v>31</v>
      </c>
      <c r="D535" s="26" t="s">
        <v>341</v>
      </c>
      <c r="E535" s="32"/>
      <c r="F535" s="99">
        <f>+F536</f>
        <v>2538.4</v>
      </c>
      <c r="G535" s="63">
        <f>+G536</f>
        <v>2538.4</v>
      </c>
    </row>
    <row r="536" spans="1:7" s="4" customFormat="1" ht="59.25" customHeight="1">
      <c r="A536" s="119" t="s">
        <v>64</v>
      </c>
      <c r="B536" s="31" t="s">
        <v>28</v>
      </c>
      <c r="C536" s="26" t="s">
        <v>31</v>
      </c>
      <c r="D536" s="26" t="s">
        <v>342</v>
      </c>
      <c r="E536" s="32"/>
      <c r="F536" s="99">
        <f>+F538+F537</f>
        <v>2538.4</v>
      </c>
      <c r="G536" s="63">
        <f>+G538+G537</f>
        <v>2538.4</v>
      </c>
    </row>
    <row r="537" spans="1:7" s="50" customFormat="1" ht="37.5">
      <c r="A537" s="77" t="s">
        <v>157</v>
      </c>
      <c r="B537" s="29" t="s">
        <v>28</v>
      </c>
      <c r="C537" s="25" t="s">
        <v>31</v>
      </c>
      <c r="D537" s="26" t="s">
        <v>343</v>
      </c>
      <c r="E537" s="30" t="s">
        <v>156</v>
      </c>
      <c r="F537" s="98">
        <v>38.4</v>
      </c>
      <c r="G537" s="65">
        <v>38.4</v>
      </c>
    </row>
    <row r="538" spans="1:7" s="11" customFormat="1" ht="37.5">
      <c r="A538" s="77" t="s">
        <v>171</v>
      </c>
      <c r="B538" s="31" t="s">
        <v>28</v>
      </c>
      <c r="C538" s="26" t="s">
        <v>31</v>
      </c>
      <c r="D538" s="26" t="s">
        <v>343</v>
      </c>
      <c r="E538" s="32" t="s">
        <v>172</v>
      </c>
      <c r="F538" s="98">
        <v>2500</v>
      </c>
      <c r="G538" s="65">
        <v>2500</v>
      </c>
    </row>
    <row r="539" spans="1:7" s="12" customFormat="1" ht="37.5">
      <c r="A539" s="80" t="s">
        <v>260</v>
      </c>
      <c r="B539" s="29" t="s">
        <v>28</v>
      </c>
      <c r="C539" s="25" t="s">
        <v>31</v>
      </c>
      <c r="D539" s="25" t="s">
        <v>256</v>
      </c>
      <c r="E539" s="30"/>
      <c r="F539" s="104">
        <f aca="true" t="shared" si="13" ref="F539:G542">+F540</f>
        <v>2828</v>
      </c>
      <c r="G539" s="68">
        <f t="shared" si="13"/>
        <v>2828</v>
      </c>
    </row>
    <row r="540" spans="1:7" s="51" customFormat="1" ht="37.5">
      <c r="A540" s="94" t="s">
        <v>500</v>
      </c>
      <c r="B540" s="29" t="s">
        <v>28</v>
      </c>
      <c r="C540" s="25" t="s">
        <v>31</v>
      </c>
      <c r="D540" s="25" t="s">
        <v>257</v>
      </c>
      <c r="E540" s="30"/>
      <c r="F540" s="104">
        <f t="shared" si="13"/>
        <v>2828</v>
      </c>
      <c r="G540" s="68">
        <f t="shared" si="13"/>
        <v>2828</v>
      </c>
    </row>
    <row r="541" spans="1:7" s="51" customFormat="1" ht="75">
      <c r="A541" s="94" t="s">
        <v>499</v>
      </c>
      <c r="B541" s="29" t="s">
        <v>28</v>
      </c>
      <c r="C541" s="25" t="s">
        <v>31</v>
      </c>
      <c r="D541" s="25" t="s">
        <v>258</v>
      </c>
      <c r="E541" s="30"/>
      <c r="F541" s="104">
        <f t="shared" si="13"/>
        <v>2828</v>
      </c>
      <c r="G541" s="68">
        <f t="shared" si="13"/>
        <v>2828</v>
      </c>
    </row>
    <row r="542" spans="1:7" s="13" customFormat="1" ht="93.75">
      <c r="A542" s="79" t="s">
        <v>121</v>
      </c>
      <c r="B542" s="29" t="s">
        <v>28</v>
      </c>
      <c r="C542" s="25" t="s">
        <v>31</v>
      </c>
      <c r="D542" s="25" t="s">
        <v>259</v>
      </c>
      <c r="E542" s="30"/>
      <c r="F542" s="104">
        <f t="shared" si="13"/>
        <v>2828</v>
      </c>
      <c r="G542" s="68">
        <f t="shared" si="13"/>
        <v>2828</v>
      </c>
    </row>
    <row r="543" spans="1:7" s="11" customFormat="1" ht="20.25">
      <c r="A543" s="86" t="s">
        <v>165</v>
      </c>
      <c r="B543" s="29" t="s">
        <v>28</v>
      </c>
      <c r="C543" s="25" t="s">
        <v>31</v>
      </c>
      <c r="D543" s="25" t="s">
        <v>259</v>
      </c>
      <c r="E543" s="30" t="s">
        <v>166</v>
      </c>
      <c r="F543" s="98">
        <v>2828</v>
      </c>
      <c r="G543" s="65">
        <v>2828</v>
      </c>
    </row>
    <row r="544" spans="1:7" s="8" customFormat="1" ht="56.25">
      <c r="A544" s="80" t="s">
        <v>364</v>
      </c>
      <c r="B544" s="31" t="s">
        <v>28</v>
      </c>
      <c r="C544" s="26" t="s">
        <v>31</v>
      </c>
      <c r="D544" s="26" t="s">
        <v>224</v>
      </c>
      <c r="E544" s="32"/>
      <c r="F544" s="102">
        <f aca="true" t="shared" si="14" ref="F544:G547">+F545</f>
        <v>2547.2</v>
      </c>
      <c r="G544" s="67">
        <f t="shared" si="14"/>
        <v>2547.2</v>
      </c>
    </row>
    <row r="545" spans="1:7" s="9" customFormat="1" ht="37.5">
      <c r="A545" s="80" t="s">
        <v>439</v>
      </c>
      <c r="B545" s="31" t="s">
        <v>56</v>
      </c>
      <c r="C545" s="26" t="s">
        <v>31</v>
      </c>
      <c r="D545" s="26" t="s">
        <v>438</v>
      </c>
      <c r="E545" s="32"/>
      <c r="F545" s="102">
        <f t="shared" si="14"/>
        <v>2547.2</v>
      </c>
      <c r="G545" s="67">
        <f t="shared" si="14"/>
        <v>2547.2</v>
      </c>
    </row>
    <row r="546" spans="1:7" s="9" customFormat="1" ht="75">
      <c r="A546" s="80" t="s">
        <v>441</v>
      </c>
      <c r="B546" s="31" t="s">
        <v>56</v>
      </c>
      <c r="C546" s="26" t="s">
        <v>31</v>
      </c>
      <c r="D546" s="26" t="s">
        <v>440</v>
      </c>
      <c r="E546" s="32"/>
      <c r="F546" s="102">
        <f t="shared" si="14"/>
        <v>2547.2</v>
      </c>
      <c r="G546" s="102">
        <f t="shared" si="14"/>
        <v>2547.2</v>
      </c>
    </row>
    <row r="547" spans="1:7" s="4" customFormat="1" ht="93.75">
      <c r="A547" s="80" t="s">
        <v>316</v>
      </c>
      <c r="B547" s="31" t="s">
        <v>28</v>
      </c>
      <c r="C547" s="26" t="s">
        <v>31</v>
      </c>
      <c r="D547" s="26" t="s">
        <v>442</v>
      </c>
      <c r="E547" s="32"/>
      <c r="F547" s="99">
        <f t="shared" si="14"/>
        <v>2547.2</v>
      </c>
      <c r="G547" s="63">
        <f t="shared" si="14"/>
        <v>2547.2</v>
      </c>
    </row>
    <row r="548" spans="1:7" s="11" customFormat="1" ht="37.5">
      <c r="A548" s="77" t="s">
        <v>171</v>
      </c>
      <c r="B548" s="31" t="s">
        <v>28</v>
      </c>
      <c r="C548" s="26" t="s">
        <v>31</v>
      </c>
      <c r="D548" s="26" t="s">
        <v>442</v>
      </c>
      <c r="E548" s="32" t="s">
        <v>172</v>
      </c>
      <c r="F548" s="98">
        <v>2547.2</v>
      </c>
      <c r="G548" s="65">
        <v>2547.2</v>
      </c>
    </row>
    <row r="549" spans="1:7" s="12" customFormat="1" ht="20.25">
      <c r="A549" s="76" t="s">
        <v>20</v>
      </c>
      <c r="B549" s="29" t="s">
        <v>28</v>
      </c>
      <c r="C549" s="25" t="s">
        <v>29</v>
      </c>
      <c r="D549" s="25"/>
      <c r="E549" s="30"/>
      <c r="F549" s="98">
        <f>F550</f>
        <v>13231.8</v>
      </c>
      <c r="G549" s="98">
        <f>G550</f>
        <v>13231.8</v>
      </c>
    </row>
    <row r="550" spans="1:7" s="52" customFormat="1" ht="37.5">
      <c r="A550" s="80" t="s">
        <v>260</v>
      </c>
      <c r="B550" s="29" t="s">
        <v>28</v>
      </c>
      <c r="C550" s="25" t="s">
        <v>29</v>
      </c>
      <c r="D550" s="25" t="s">
        <v>256</v>
      </c>
      <c r="E550" s="30"/>
      <c r="F550" s="104">
        <f aca="true" t="shared" si="15" ref="F550:G552">+F551</f>
        <v>13231.8</v>
      </c>
      <c r="G550" s="68">
        <f t="shared" si="15"/>
        <v>13231.8</v>
      </c>
    </row>
    <row r="551" spans="1:7" s="12" customFormat="1" ht="37.5">
      <c r="A551" s="80" t="s">
        <v>500</v>
      </c>
      <c r="B551" s="29" t="s">
        <v>56</v>
      </c>
      <c r="C551" s="25" t="s">
        <v>29</v>
      </c>
      <c r="D551" s="25" t="s">
        <v>257</v>
      </c>
      <c r="E551" s="30"/>
      <c r="F551" s="104">
        <f t="shared" si="15"/>
        <v>13231.8</v>
      </c>
      <c r="G551" s="68">
        <f t="shared" si="15"/>
        <v>13231.8</v>
      </c>
    </row>
    <row r="552" spans="1:7" s="12" customFormat="1" ht="75">
      <c r="A552" s="80" t="s">
        <v>499</v>
      </c>
      <c r="B552" s="29" t="s">
        <v>28</v>
      </c>
      <c r="C552" s="25" t="s">
        <v>29</v>
      </c>
      <c r="D552" s="25" t="s">
        <v>258</v>
      </c>
      <c r="E552" s="30"/>
      <c r="F552" s="104">
        <f t="shared" si="15"/>
        <v>13231.8</v>
      </c>
      <c r="G552" s="68">
        <f t="shared" si="15"/>
        <v>13231.8</v>
      </c>
    </row>
    <row r="553" spans="1:7" s="53" customFormat="1" ht="93.75">
      <c r="A553" s="80" t="s">
        <v>245</v>
      </c>
      <c r="B553" s="29" t="s">
        <v>28</v>
      </c>
      <c r="C553" s="25" t="s">
        <v>29</v>
      </c>
      <c r="D553" s="25" t="s">
        <v>259</v>
      </c>
      <c r="E553" s="30"/>
      <c r="F553" s="104">
        <f>+F554+F555</f>
        <v>13231.8</v>
      </c>
      <c r="G553" s="68">
        <f>+G554+G555</f>
        <v>13231.8</v>
      </c>
    </row>
    <row r="554" spans="1:7" s="50" customFormat="1" ht="37.5">
      <c r="A554" s="77" t="s">
        <v>157</v>
      </c>
      <c r="B554" s="29" t="s">
        <v>28</v>
      </c>
      <c r="C554" s="25" t="s">
        <v>29</v>
      </c>
      <c r="D554" s="25" t="s">
        <v>259</v>
      </c>
      <c r="E554" s="30" t="s">
        <v>156</v>
      </c>
      <c r="F554" s="98">
        <v>130</v>
      </c>
      <c r="G554" s="65">
        <v>130</v>
      </c>
    </row>
    <row r="555" spans="1:7" s="11" customFormat="1" ht="37.5">
      <c r="A555" s="77" t="s">
        <v>171</v>
      </c>
      <c r="B555" s="29" t="s">
        <v>28</v>
      </c>
      <c r="C555" s="25" t="s">
        <v>29</v>
      </c>
      <c r="D555" s="25" t="s">
        <v>259</v>
      </c>
      <c r="E555" s="30" t="s">
        <v>172</v>
      </c>
      <c r="F555" s="98">
        <v>13101.8</v>
      </c>
      <c r="G555" s="65">
        <v>13101.8</v>
      </c>
    </row>
    <row r="556" spans="1:7" s="12" customFormat="1" ht="20.25">
      <c r="A556" s="78" t="s">
        <v>2</v>
      </c>
      <c r="B556" s="31" t="s">
        <v>28</v>
      </c>
      <c r="C556" s="26" t="s">
        <v>23</v>
      </c>
      <c r="D556" s="26"/>
      <c r="E556" s="32"/>
      <c r="F556" s="99">
        <f>+F557</f>
        <v>500</v>
      </c>
      <c r="G556" s="99">
        <f>+G557</f>
        <v>500</v>
      </c>
    </row>
    <row r="557" spans="1:7" s="52" customFormat="1" ht="20.25">
      <c r="A557" s="78" t="s">
        <v>95</v>
      </c>
      <c r="B557" s="31" t="s">
        <v>28</v>
      </c>
      <c r="C557" s="26" t="s">
        <v>23</v>
      </c>
      <c r="D557" s="26" t="s">
        <v>196</v>
      </c>
      <c r="E557" s="32"/>
      <c r="F557" s="99">
        <f>F558</f>
        <v>500</v>
      </c>
      <c r="G557" s="99">
        <f>G558</f>
        <v>500</v>
      </c>
    </row>
    <row r="558" spans="1:7" s="9" customFormat="1" ht="20.25">
      <c r="A558" s="78" t="s">
        <v>127</v>
      </c>
      <c r="B558" s="31" t="s">
        <v>28</v>
      </c>
      <c r="C558" s="26" t="s">
        <v>23</v>
      </c>
      <c r="D558" s="26" t="s">
        <v>460</v>
      </c>
      <c r="E558" s="32"/>
      <c r="F558" s="99">
        <f>+F559</f>
        <v>500</v>
      </c>
      <c r="G558" s="63">
        <f>+G559</f>
        <v>500</v>
      </c>
    </row>
    <row r="559" spans="1:7" s="5" customFormat="1" ht="56.25">
      <c r="A559" s="78" t="s">
        <v>73</v>
      </c>
      <c r="B559" s="31" t="s">
        <v>28</v>
      </c>
      <c r="C559" s="26" t="s">
        <v>23</v>
      </c>
      <c r="D559" s="26" t="s">
        <v>459</v>
      </c>
      <c r="E559" s="32"/>
      <c r="F559" s="99">
        <f>+F560</f>
        <v>500</v>
      </c>
      <c r="G559" s="63">
        <f>+G560</f>
        <v>500</v>
      </c>
    </row>
    <row r="560" spans="1:7" s="11" customFormat="1" ht="37.5">
      <c r="A560" s="95" t="s">
        <v>176</v>
      </c>
      <c r="B560" s="31" t="s">
        <v>28</v>
      </c>
      <c r="C560" s="26" t="s">
        <v>23</v>
      </c>
      <c r="D560" s="26" t="s">
        <v>459</v>
      </c>
      <c r="E560" s="32" t="s">
        <v>177</v>
      </c>
      <c r="F560" s="98">
        <v>500</v>
      </c>
      <c r="G560" s="65">
        <v>500</v>
      </c>
    </row>
    <row r="561" spans="1:7" s="16" customFormat="1" ht="20.25">
      <c r="A561" s="93" t="s">
        <v>144</v>
      </c>
      <c r="B561" s="113" t="s">
        <v>39</v>
      </c>
      <c r="C561" s="72" t="s">
        <v>22</v>
      </c>
      <c r="D561" s="72"/>
      <c r="E561" s="114"/>
      <c r="F561" s="106">
        <f>+F562+F593</f>
        <v>2519.8</v>
      </c>
      <c r="G561" s="73">
        <f>+G562+G593</f>
        <v>2519.8</v>
      </c>
    </row>
    <row r="562" spans="1:7" s="14" customFormat="1" ht="20.25">
      <c r="A562" s="78" t="s">
        <v>48</v>
      </c>
      <c r="B562" s="31" t="s">
        <v>39</v>
      </c>
      <c r="C562" s="26" t="s">
        <v>27</v>
      </c>
      <c r="D562" s="26"/>
      <c r="E562" s="32"/>
      <c r="F562" s="99">
        <f>F563+F585</f>
        <v>1329.8</v>
      </c>
      <c r="G562" s="99">
        <f>G563+G585</f>
        <v>1329.8000000000002</v>
      </c>
    </row>
    <row r="563" spans="1:7" s="17" customFormat="1" ht="56.25">
      <c r="A563" s="116" t="s">
        <v>369</v>
      </c>
      <c r="B563" s="29" t="s">
        <v>39</v>
      </c>
      <c r="C563" s="25" t="s">
        <v>27</v>
      </c>
      <c r="D563" s="25" t="s">
        <v>374</v>
      </c>
      <c r="E563" s="32"/>
      <c r="F563" s="104">
        <f>+F574+F578+F564+F568+F583+F570</f>
        <v>1329.8</v>
      </c>
      <c r="G563" s="68">
        <f>+G574+G578+G564+G568+G583+G570</f>
        <v>0</v>
      </c>
    </row>
    <row r="564" spans="1:7" s="17" customFormat="1" ht="37.5">
      <c r="A564" s="76" t="s">
        <v>190</v>
      </c>
      <c r="B564" s="31" t="s">
        <v>39</v>
      </c>
      <c r="C564" s="26" t="s">
        <v>27</v>
      </c>
      <c r="D564" s="25" t="s">
        <v>377</v>
      </c>
      <c r="E564" s="30"/>
      <c r="F564" s="99">
        <f>+F565+F567+F566</f>
        <v>50</v>
      </c>
      <c r="G564" s="63">
        <f>+G565+G567+G566</f>
        <v>0</v>
      </c>
    </row>
    <row r="565" spans="1:7" s="17" customFormat="1" ht="37.5">
      <c r="A565" s="77" t="s">
        <v>157</v>
      </c>
      <c r="B565" s="31" t="s">
        <v>39</v>
      </c>
      <c r="C565" s="26" t="s">
        <v>27</v>
      </c>
      <c r="D565" s="25" t="s">
        <v>377</v>
      </c>
      <c r="E565" s="30" t="s">
        <v>156</v>
      </c>
      <c r="F565" s="98">
        <v>15</v>
      </c>
      <c r="G565" s="65">
        <v>0</v>
      </c>
    </row>
    <row r="566" spans="1:7" s="17" customFormat="1" ht="20.25">
      <c r="A566" s="78" t="s">
        <v>163</v>
      </c>
      <c r="B566" s="31" t="s">
        <v>39</v>
      </c>
      <c r="C566" s="26" t="s">
        <v>27</v>
      </c>
      <c r="D566" s="25" t="s">
        <v>377</v>
      </c>
      <c r="E566" s="30" t="s">
        <v>164</v>
      </c>
      <c r="F566" s="98">
        <v>15</v>
      </c>
      <c r="G566" s="65">
        <v>0</v>
      </c>
    </row>
    <row r="567" spans="1:7" s="17" customFormat="1" ht="20.25">
      <c r="A567" s="86" t="s">
        <v>165</v>
      </c>
      <c r="B567" s="31" t="s">
        <v>39</v>
      </c>
      <c r="C567" s="26" t="s">
        <v>27</v>
      </c>
      <c r="D567" s="25" t="s">
        <v>377</v>
      </c>
      <c r="E567" s="30" t="s">
        <v>166</v>
      </c>
      <c r="F567" s="98">
        <v>20</v>
      </c>
      <c r="G567" s="65">
        <v>0</v>
      </c>
    </row>
    <row r="568" spans="1:7" s="17" customFormat="1" ht="37.5">
      <c r="A568" s="86" t="s">
        <v>422</v>
      </c>
      <c r="B568" s="31" t="s">
        <v>39</v>
      </c>
      <c r="C568" s="26" t="s">
        <v>27</v>
      </c>
      <c r="D568" s="25" t="s">
        <v>423</v>
      </c>
      <c r="E568" s="30"/>
      <c r="F568" s="99">
        <f>+F569</f>
        <v>25</v>
      </c>
      <c r="G568" s="63">
        <f>+G569</f>
        <v>0</v>
      </c>
    </row>
    <row r="569" spans="1:7" s="17" customFormat="1" ht="37.5">
      <c r="A569" s="77" t="s">
        <v>157</v>
      </c>
      <c r="B569" s="31" t="s">
        <v>39</v>
      </c>
      <c r="C569" s="26" t="s">
        <v>27</v>
      </c>
      <c r="D569" s="25" t="s">
        <v>423</v>
      </c>
      <c r="E569" s="30" t="s">
        <v>156</v>
      </c>
      <c r="F569" s="98">
        <v>25</v>
      </c>
      <c r="G569" s="65">
        <v>0</v>
      </c>
    </row>
    <row r="570" spans="1:7" s="17" customFormat="1" ht="20.25">
      <c r="A570" s="76" t="s">
        <v>425</v>
      </c>
      <c r="B570" s="31" t="s">
        <v>39</v>
      </c>
      <c r="C570" s="26" t="s">
        <v>27</v>
      </c>
      <c r="D570" s="25" t="s">
        <v>424</v>
      </c>
      <c r="E570" s="30"/>
      <c r="F570" s="99">
        <f>+F571+F572+F573</f>
        <v>218</v>
      </c>
      <c r="G570" s="63">
        <f>+G571+G572+G573</f>
        <v>0</v>
      </c>
    </row>
    <row r="571" spans="1:7" s="17" customFormat="1" ht="20.25">
      <c r="A571" s="85" t="s">
        <v>501</v>
      </c>
      <c r="B571" s="31" t="s">
        <v>39</v>
      </c>
      <c r="C571" s="26" t="s">
        <v>27</v>
      </c>
      <c r="D571" s="25" t="s">
        <v>424</v>
      </c>
      <c r="E571" s="30" t="s">
        <v>162</v>
      </c>
      <c r="F571" s="98">
        <v>25</v>
      </c>
      <c r="G571" s="65">
        <v>0</v>
      </c>
    </row>
    <row r="572" spans="1:7" s="17" customFormat="1" ht="37.5">
      <c r="A572" s="78" t="s">
        <v>426</v>
      </c>
      <c r="B572" s="31" t="s">
        <v>39</v>
      </c>
      <c r="C572" s="26" t="s">
        <v>27</v>
      </c>
      <c r="D572" s="25" t="s">
        <v>424</v>
      </c>
      <c r="E572" s="30" t="s">
        <v>172</v>
      </c>
      <c r="F572" s="98">
        <v>168</v>
      </c>
      <c r="G572" s="65">
        <v>0</v>
      </c>
    </row>
    <row r="573" spans="1:7" s="17" customFormat="1" ht="20.25">
      <c r="A573" s="86" t="s">
        <v>165</v>
      </c>
      <c r="B573" s="31" t="s">
        <v>39</v>
      </c>
      <c r="C573" s="26" t="s">
        <v>27</v>
      </c>
      <c r="D573" s="25" t="s">
        <v>424</v>
      </c>
      <c r="E573" s="30" t="s">
        <v>166</v>
      </c>
      <c r="F573" s="98">
        <v>25</v>
      </c>
      <c r="G573" s="65">
        <v>0</v>
      </c>
    </row>
    <row r="574" spans="1:7" s="15" customFormat="1" ht="37.5">
      <c r="A574" s="76" t="s">
        <v>103</v>
      </c>
      <c r="B574" s="31" t="s">
        <v>39</v>
      </c>
      <c r="C574" s="26" t="s">
        <v>27</v>
      </c>
      <c r="D574" s="25" t="s">
        <v>378</v>
      </c>
      <c r="E574" s="30"/>
      <c r="F574" s="99">
        <f>+F576+F575+F577</f>
        <v>16.8</v>
      </c>
      <c r="G574" s="63">
        <f>+G576+G575+G577</f>
        <v>0</v>
      </c>
    </row>
    <row r="575" spans="1:7" s="15" customFormat="1" ht="20.25">
      <c r="A575" s="85" t="s">
        <v>501</v>
      </c>
      <c r="B575" s="31" t="s">
        <v>39</v>
      </c>
      <c r="C575" s="26" t="s">
        <v>27</v>
      </c>
      <c r="D575" s="25" t="s">
        <v>378</v>
      </c>
      <c r="E575" s="30" t="s">
        <v>162</v>
      </c>
      <c r="F575" s="98">
        <v>3.9</v>
      </c>
      <c r="G575" s="65">
        <v>0</v>
      </c>
    </row>
    <row r="576" spans="1:7" s="35" customFormat="1" ht="37.5">
      <c r="A576" s="77" t="s">
        <v>157</v>
      </c>
      <c r="B576" s="31" t="s">
        <v>39</v>
      </c>
      <c r="C576" s="26" t="s">
        <v>27</v>
      </c>
      <c r="D576" s="25" t="s">
        <v>378</v>
      </c>
      <c r="E576" s="30" t="s">
        <v>156</v>
      </c>
      <c r="F576" s="98">
        <v>8.2</v>
      </c>
      <c r="G576" s="65">
        <v>0</v>
      </c>
    </row>
    <row r="577" spans="1:7" s="35" customFormat="1" ht="20.25">
      <c r="A577" s="78" t="s">
        <v>163</v>
      </c>
      <c r="B577" s="31" t="s">
        <v>39</v>
      </c>
      <c r="C577" s="26" t="s">
        <v>27</v>
      </c>
      <c r="D577" s="25" t="s">
        <v>378</v>
      </c>
      <c r="E577" s="30" t="s">
        <v>164</v>
      </c>
      <c r="F577" s="98">
        <v>4.7</v>
      </c>
      <c r="G577" s="65">
        <v>0</v>
      </c>
    </row>
    <row r="578" spans="1:7" s="15" customFormat="1" ht="37.5">
      <c r="A578" s="81" t="s">
        <v>104</v>
      </c>
      <c r="B578" s="31" t="s">
        <v>39</v>
      </c>
      <c r="C578" s="26" t="s">
        <v>27</v>
      </c>
      <c r="D578" s="25" t="s">
        <v>376</v>
      </c>
      <c r="E578" s="30"/>
      <c r="F578" s="99">
        <f>+F580+F582+F579+F581</f>
        <v>720</v>
      </c>
      <c r="G578" s="63">
        <f>+G580+G582+G579+G581</f>
        <v>0</v>
      </c>
    </row>
    <row r="579" spans="1:7" s="15" customFormat="1" ht="20.25">
      <c r="A579" s="85" t="s">
        <v>501</v>
      </c>
      <c r="B579" s="31" t="s">
        <v>39</v>
      </c>
      <c r="C579" s="26" t="s">
        <v>27</v>
      </c>
      <c r="D579" s="25" t="s">
        <v>376</v>
      </c>
      <c r="E579" s="30" t="s">
        <v>162</v>
      </c>
      <c r="F579" s="98">
        <v>130</v>
      </c>
      <c r="G579" s="65">
        <v>0</v>
      </c>
    </row>
    <row r="580" spans="1:7" s="35" customFormat="1" ht="37.5">
      <c r="A580" s="77" t="s">
        <v>157</v>
      </c>
      <c r="B580" s="31" t="s">
        <v>39</v>
      </c>
      <c r="C580" s="26" t="s">
        <v>27</v>
      </c>
      <c r="D580" s="25" t="s">
        <v>376</v>
      </c>
      <c r="E580" s="30" t="s">
        <v>156</v>
      </c>
      <c r="F580" s="98">
        <v>320</v>
      </c>
      <c r="G580" s="65">
        <v>0</v>
      </c>
    </row>
    <row r="581" spans="1:7" s="35" customFormat="1" ht="20.25">
      <c r="A581" s="78" t="s">
        <v>163</v>
      </c>
      <c r="B581" s="31" t="s">
        <v>39</v>
      </c>
      <c r="C581" s="26" t="s">
        <v>27</v>
      </c>
      <c r="D581" s="25" t="s">
        <v>376</v>
      </c>
      <c r="E581" s="30" t="s">
        <v>164</v>
      </c>
      <c r="F581" s="98">
        <v>30</v>
      </c>
      <c r="G581" s="65">
        <v>0</v>
      </c>
    </row>
    <row r="582" spans="1:7" s="35" customFormat="1" ht="20.25">
      <c r="A582" s="86" t="s">
        <v>165</v>
      </c>
      <c r="B582" s="31" t="s">
        <v>39</v>
      </c>
      <c r="C582" s="26" t="s">
        <v>27</v>
      </c>
      <c r="D582" s="25" t="s">
        <v>376</v>
      </c>
      <c r="E582" s="30" t="s">
        <v>166</v>
      </c>
      <c r="F582" s="98">
        <v>240</v>
      </c>
      <c r="G582" s="65">
        <v>0</v>
      </c>
    </row>
    <row r="583" spans="1:7" s="35" customFormat="1" ht="37.5">
      <c r="A583" s="81" t="s">
        <v>428</v>
      </c>
      <c r="B583" s="31" t="s">
        <v>39</v>
      </c>
      <c r="C583" s="26" t="s">
        <v>27</v>
      </c>
      <c r="D583" s="25" t="s">
        <v>427</v>
      </c>
      <c r="E583" s="30"/>
      <c r="F583" s="99">
        <f>+F584</f>
        <v>300</v>
      </c>
      <c r="G583" s="63">
        <f>+G584</f>
        <v>0</v>
      </c>
    </row>
    <row r="584" spans="1:7" s="35" customFormat="1" ht="20.25">
      <c r="A584" s="86" t="s">
        <v>165</v>
      </c>
      <c r="B584" s="31" t="s">
        <v>39</v>
      </c>
      <c r="C584" s="26" t="s">
        <v>27</v>
      </c>
      <c r="D584" s="25" t="s">
        <v>427</v>
      </c>
      <c r="E584" s="30" t="s">
        <v>166</v>
      </c>
      <c r="F584" s="98">
        <v>300</v>
      </c>
      <c r="G584" s="65">
        <v>0</v>
      </c>
    </row>
    <row r="585" spans="1:7" s="123" customFormat="1" ht="20.25">
      <c r="A585" s="77" t="s">
        <v>95</v>
      </c>
      <c r="B585" s="31" t="s">
        <v>39</v>
      </c>
      <c r="C585" s="26" t="s">
        <v>27</v>
      </c>
      <c r="D585" s="25" t="s">
        <v>196</v>
      </c>
      <c r="E585" s="32"/>
      <c r="F585" s="98">
        <f>+F586</f>
        <v>0</v>
      </c>
      <c r="G585" s="65">
        <f>+G586</f>
        <v>1329.8000000000002</v>
      </c>
    </row>
    <row r="586" spans="1:7" s="123" customFormat="1" ht="20.25">
      <c r="A586" s="86" t="s">
        <v>470</v>
      </c>
      <c r="B586" s="31" t="s">
        <v>39</v>
      </c>
      <c r="C586" s="26" t="s">
        <v>27</v>
      </c>
      <c r="D586" s="25" t="s">
        <v>473</v>
      </c>
      <c r="E586" s="32"/>
      <c r="F586" s="98">
        <f>+F587</f>
        <v>0</v>
      </c>
      <c r="G586" s="65">
        <f>+G587</f>
        <v>1329.8000000000002</v>
      </c>
    </row>
    <row r="587" spans="1:7" s="123" customFormat="1" ht="37.5">
      <c r="A587" s="86" t="s">
        <v>483</v>
      </c>
      <c r="B587" s="31" t="s">
        <v>39</v>
      </c>
      <c r="C587" s="26" t="s">
        <v>27</v>
      </c>
      <c r="D587" s="25" t="s">
        <v>482</v>
      </c>
      <c r="E587" s="32"/>
      <c r="F587" s="98">
        <f>+F588+F589+F591+F592+F590</f>
        <v>0</v>
      </c>
      <c r="G587" s="65">
        <f>+G588+G589+G591+G592+G590</f>
        <v>1329.8000000000002</v>
      </c>
    </row>
    <row r="588" spans="1:7" s="35" customFormat="1" ht="20.25">
      <c r="A588" s="85" t="s">
        <v>501</v>
      </c>
      <c r="B588" s="31" t="s">
        <v>39</v>
      </c>
      <c r="C588" s="26" t="s">
        <v>27</v>
      </c>
      <c r="D588" s="25" t="s">
        <v>482</v>
      </c>
      <c r="E588" s="32" t="s">
        <v>162</v>
      </c>
      <c r="F588" s="98">
        <v>0</v>
      </c>
      <c r="G588" s="65">
        <v>158.9</v>
      </c>
    </row>
    <row r="589" spans="1:7" s="35" customFormat="1" ht="37.5">
      <c r="A589" s="77" t="s">
        <v>157</v>
      </c>
      <c r="B589" s="31" t="s">
        <v>39</v>
      </c>
      <c r="C589" s="26" t="s">
        <v>27</v>
      </c>
      <c r="D589" s="25" t="s">
        <v>482</v>
      </c>
      <c r="E589" s="32" t="s">
        <v>156</v>
      </c>
      <c r="F589" s="98">
        <v>0</v>
      </c>
      <c r="G589" s="65">
        <v>368.2</v>
      </c>
    </row>
    <row r="590" spans="1:7" s="35" customFormat="1" ht="37.5">
      <c r="A590" s="78" t="s">
        <v>426</v>
      </c>
      <c r="B590" s="31" t="s">
        <v>39</v>
      </c>
      <c r="C590" s="26" t="s">
        <v>27</v>
      </c>
      <c r="D590" s="25" t="s">
        <v>482</v>
      </c>
      <c r="E590" s="32" t="s">
        <v>172</v>
      </c>
      <c r="F590" s="98">
        <v>0</v>
      </c>
      <c r="G590" s="65">
        <v>168</v>
      </c>
    </row>
    <row r="591" spans="1:7" s="35" customFormat="1" ht="20.25">
      <c r="A591" s="78" t="s">
        <v>163</v>
      </c>
      <c r="B591" s="31" t="s">
        <v>39</v>
      </c>
      <c r="C591" s="26" t="s">
        <v>27</v>
      </c>
      <c r="D591" s="25" t="s">
        <v>482</v>
      </c>
      <c r="E591" s="32" t="s">
        <v>164</v>
      </c>
      <c r="F591" s="98">
        <v>0</v>
      </c>
      <c r="G591" s="65">
        <v>49.7</v>
      </c>
    </row>
    <row r="592" spans="1:7" s="35" customFormat="1" ht="20.25">
      <c r="A592" s="86" t="s">
        <v>165</v>
      </c>
      <c r="B592" s="31" t="s">
        <v>39</v>
      </c>
      <c r="C592" s="26" t="s">
        <v>27</v>
      </c>
      <c r="D592" s="25" t="s">
        <v>482</v>
      </c>
      <c r="E592" s="32" t="s">
        <v>166</v>
      </c>
      <c r="F592" s="98">
        <v>0</v>
      </c>
      <c r="G592" s="65">
        <v>585</v>
      </c>
    </row>
    <row r="593" spans="1:7" s="14" customFormat="1" ht="20.25">
      <c r="A593" s="78" t="s">
        <v>49</v>
      </c>
      <c r="B593" s="31" t="s">
        <v>39</v>
      </c>
      <c r="C593" s="26" t="s">
        <v>31</v>
      </c>
      <c r="D593" s="26"/>
      <c r="E593" s="32"/>
      <c r="F593" s="99">
        <f>+F594+F601</f>
        <v>1190</v>
      </c>
      <c r="G593" s="63">
        <f>+G594+G601</f>
        <v>1190</v>
      </c>
    </row>
    <row r="594" spans="1:7" s="17" customFormat="1" ht="56.25">
      <c r="A594" s="116" t="s">
        <v>369</v>
      </c>
      <c r="B594" s="31" t="s">
        <v>39</v>
      </c>
      <c r="C594" s="26" t="s">
        <v>31</v>
      </c>
      <c r="D594" s="25" t="s">
        <v>374</v>
      </c>
      <c r="E594" s="32"/>
      <c r="F594" s="99">
        <f>+F595+F599</f>
        <v>1190</v>
      </c>
      <c r="G594" s="63">
        <f>+G595+G599</f>
        <v>0</v>
      </c>
    </row>
    <row r="595" spans="1:7" s="15" customFormat="1" ht="75">
      <c r="A595" s="76" t="s">
        <v>488</v>
      </c>
      <c r="B595" s="31" t="s">
        <v>39</v>
      </c>
      <c r="C595" s="26" t="s">
        <v>31</v>
      </c>
      <c r="D595" s="25" t="s">
        <v>375</v>
      </c>
      <c r="E595" s="32"/>
      <c r="F595" s="99">
        <f>+F597+F598+F596</f>
        <v>1115</v>
      </c>
      <c r="G595" s="63">
        <f>+G597+G598+G596</f>
        <v>0</v>
      </c>
    </row>
    <row r="596" spans="1:7" s="15" customFormat="1" ht="20.25">
      <c r="A596" s="85" t="s">
        <v>501</v>
      </c>
      <c r="B596" s="31" t="s">
        <v>39</v>
      </c>
      <c r="C596" s="26" t="s">
        <v>31</v>
      </c>
      <c r="D596" s="25" t="s">
        <v>375</v>
      </c>
      <c r="E596" s="30" t="s">
        <v>162</v>
      </c>
      <c r="F596" s="98">
        <v>420</v>
      </c>
      <c r="G596" s="65">
        <v>0</v>
      </c>
    </row>
    <row r="597" spans="1:7" s="35" customFormat="1" ht="37.5">
      <c r="A597" s="77" t="s">
        <v>157</v>
      </c>
      <c r="B597" s="31" t="s">
        <v>39</v>
      </c>
      <c r="C597" s="26" t="s">
        <v>31</v>
      </c>
      <c r="D597" s="25" t="s">
        <v>375</v>
      </c>
      <c r="E597" s="32" t="s">
        <v>156</v>
      </c>
      <c r="F597" s="98">
        <v>80</v>
      </c>
      <c r="G597" s="65">
        <v>0</v>
      </c>
    </row>
    <row r="598" spans="1:7" s="35" customFormat="1" ht="20.25">
      <c r="A598" s="86" t="s">
        <v>165</v>
      </c>
      <c r="B598" s="31" t="s">
        <v>39</v>
      </c>
      <c r="C598" s="26" t="s">
        <v>31</v>
      </c>
      <c r="D598" s="25" t="s">
        <v>375</v>
      </c>
      <c r="E598" s="32" t="s">
        <v>166</v>
      </c>
      <c r="F598" s="98">
        <v>615</v>
      </c>
      <c r="G598" s="65">
        <v>0</v>
      </c>
    </row>
    <row r="599" spans="1:7" s="35" customFormat="1" ht="37.5">
      <c r="A599" s="81" t="s">
        <v>428</v>
      </c>
      <c r="B599" s="31" t="s">
        <v>39</v>
      </c>
      <c r="C599" s="26" t="s">
        <v>31</v>
      </c>
      <c r="D599" s="25" t="s">
        <v>427</v>
      </c>
      <c r="E599" s="32"/>
      <c r="F599" s="99">
        <f>+F600</f>
        <v>75</v>
      </c>
      <c r="G599" s="63">
        <f>+G600</f>
        <v>0</v>
      </c>
    </row>
    <row r="600" spans="1:7" s="35" customFormat="1" ht="37.5">
      <c r="A600" s="77" t="s">
        <v>157</v>
      </c>
      <c r="B600" s="31" t="s">
        <v>39</v>
      </c>
      <c r="C600" s="26" t="s">
        <v>31</v>
      </c>
      <c r="D600" s="25" t="s">
        <v>427</v>
      </c>
      <c r="E600" s="32" t="s">
        <v>156</v>
      </c>
      <c r="F600" s="98">
        <v>75</v>
      </c>
      <c r="G600" s="65">
        <v>0</v>
      </c>
    </row>
    <row r="601" spans="1:7" s="123" customFormat="1" ht="20.25">
      <c r="A601" s="77" t="s">
        <v>95</v>
      </c>
      <c r="B601" s="31" t="s">
        <v>39</v>
      </c>
      <c r="C601" s="26" t="s">
        <v>31</v>
      </c>
      <c r="D601" s="25" t="s">
        <v>196</v>
      </c>
      <c r="E601" s="32"/>
      <c r="F601" s="98">
        <f>+F602</f>
        <v>0</v>
      </c>
      <c r="G601" s="65">
        <f>+G602</f>
        <v>1190</v>
      </c>
    </row>
    <row r="602" spans="1:7" s="123" customFormat="1" ht="20.25">
      <c r="A602" s="86" t="s">
        <v>470</v>
      </c>
      <c r="B602" s="31" t="s">
        <v>39</v>
      </c>
      <c r="C602" s="26" t="s">
        <v>31</v>
      </c>
      <c r="D602" s="25" t="s">
        <v>473</v>
      </c>
      <c r="E602" s="32"/>
      <c r="F602" s="98">
        <f>+F603</f>
        <v>0</v>
      </c>
      <c r="G602" s="65">
        <f>+G603</f>
        <v>1190</v>
      </c>
    </row>
    <row r="603" spans="1:7" s="123" customFormat="1" ht="37.5">
      <c r="A603" s="86" t="s">
        <v>483</v>
      </c>
      <c r="B603" s="31" t="s">
        <v>39</v>
      </c>
      <c r="C603" s="26" t="s">
        <v>31</v>
      </c>
      <c r="D603" s="25" t="s">
        <v>482</v>
      </c>
      <c r="E603" s="32"/>
      <c r="F603" s="98">
        <f>+F604+F605+F606</f>
        <v>0</v>
      </c>
      <c r="G603" s="65">
        <f>+G604+G605+G606</f>
        <v>1190</v>
      </c>
    </row>
    <row r="604" spans="1:7" s="35" customFormat="1" ht="20.25">
      <c r="A604" s="85" t="s">
        <v>501</v>
      </c>
      <c r="B604" s="31" t="s">
        <v>39</v>
      </c>
      <c r="C604" s="26" t="s">
        <v>31</v>
      </c>
      <c r="D604" s="25" t="s">
        <v>482</v>
      </c>
      <c r="E604" s="32" t="s">
        <v>162</v>
      </c>
      <c r="F604" s="98">
        <v>0</v>
      </c>
      <c r="G604" s="65">
        <v>420</v>
      </c>
    </row>
    <row r="605" spans="1:7" s="35" customFormat="1" ht="37.5">
      <c r="A605" s="77" t="s">
        <v>157</v>
      </c>
      <c r="B605" s="31" t="s">
        <v>39</v>
      </c>
      <c r="C605" s="26" t="s">
        <v>31</v>
      </c>
      <c r="D605" s="25" t="s">
        <v>482</v>
      </c>
      <c r="E605" s="32" t="s">
        <v>156</v>
      </c>
      <c r="F605" s="98">
        <v>0</v>
      </c>
      <c r="G605" s="65">
        <v>155</v>
      </c>
    </row>
    <row r="606" spans="1:7" s="35" customFormat="1" ht="20.25">
      <c r="A606" s="86" t="s">
        <v>165</v>
      </c>
      <c r="B606" s="31" t="s">
        <v>39</v>
      </c>
      <c r="C606" s="26" t="s">
        <v>31</v>
      </c>
      <c r="D606" s="25" t="s">
        <v>482</v>
      </c>
      <c r="E606" s="32" t="s">
        <v>166</v>
      </c>
      <c r="F606" s="98">
        <v>0</v>
      </c>
      <c r="G606" s="65">
        <v>615</v>
      </c>
    </row>
    <row r="607" spans="1:7" s="16" customFormat="1" ht="75">
      <c r="A607" s="93" t="s">
        <v>145</v>
      </c>
      <c r="B607" s="113" t="s">
        <v>61</v>
      </c>
      <c r="C607" s="72" t="s">
        <v>22</v>
      </c>
      <c r="D607" s="72"/>
      <c r="E607" s="114"/>
      <c r="F607" s="106">
        <f>+F608+F615</f>
        <v>53681.399999999994</v>
      </c>
      <c r="G607" s="73">
        <f>+G608+G615</f>
        <v>52616.1</v>
      </c>
    </row>
    <row r="608" spans="1:7" s="14" customFormat="1" ht="36" customHeight="1">
      <c r="A608" s="79" t="s">
        <v>66</v>
      </c>
      <c r="B608" s="31" t="s">
        <v>61</v>
      </c>
      <c r="C608" s="26" t="s">
        <v>21</v>
      </c>
      <c r="D608" s="26"/>
      <c r="E608" s="32"/>
      <c r="F608" s="99">
        <f>+F609</f>
        <v>35019.2</v>
      </c>
      <c r="G608" s="63">
        <f>+G609</f>
        <v>34112.7</v>
      </c>
    </row>
    <row r="609" spans="1:7" s="17" customFormat="1" ht="56.25">
      <c r="A609" s="79" t="s">
        <v>198</v>
      </c>
      <c r="B609" s="31" t="s">
        <v>61</v>
      </c>
      <c r="C609" s="26" t="s">
        <v>21</v>
      </c>
      <c r="D609" s="26" t="s">
        <v>199</v>
      </c>
      <c r="E609" s="32"/>
      <c r="F609" s="99">
        <f>+F610</f>
        <v>35019.2</v>
      </c>
      <c r="G609" s="63">
        <f>+G610</f>
        <v>34112.7</v>
      </c>
    </row>
    <row r="610" spans="1:7" s="14" customFormat="1" ht="56.25">
      <c r="A610" s="79" t="s">
        <v>225</v>
      </c>
      <c r="B610" s="31" t="s">
        <v>61</v>
      </c>
      <c r="C610" s="26" t="s">
        <v>21</v>
      </c>
      <c r="D610" s="26" t="s">
        <v>226</v>
      </c>
      <c r="E610" s="32"/>
      <c r="F610" s="99">
        <f>+F611+F613</f>
        <v>35019.2</v>
      </c>
      <c r="G610" s="63">
        <f>+G611+G613</f>
        <v>34112.7</v>
      </c>
    </row>
    <row r="611" spans="1:7" s="15" customFormat="1" ht="37.5">
      <c r="A611" s="79" t="s">
        <v>227</v>
      </c>
      <c r="B611" s="31" t="s">
        <v>61</v>
      </c>
      <c r="C611" s="26" t="s">
        <v>21</v>
      </c>
      <c r="D611" s="26" t="s">
        <v>228</v>
      </c>
      <c r="E611" s="32"/>
      <c r="F611" s="99">
        <f>+F612</f>
        <v>29488.7</v>
      </c>
      <c r="G611" s="63">
        <f>+G612</f>
        <v>28408.8</v>
      </c>
    </row>
    <row r="612" spans="1:7" s="35" customFormat="1" ht="20.25">
      <c r="A612" s="78" t="s">
        <v>71</v>
      </c>
      <c r="B612" s="31" t="s">
        <v>61</v>
      </c>
      <c r="C612" s="26" t="s">
        <v>21</v>
      </c>
      <c r="D612" s="26" t="s">
        <v>228</v>
      </c>
      <c r="E612" s="32" t="s">
        <v>178</v>
      </c>
      <c r="F612" s="98">
        <v>29488.7</v>
      </c>
      <c r="G612" s="65">
        <v>28408.8</v>
      </c>
    </row>
    <row r="613" spans="1:7" s="15" customFormat="1" ht="150">
      <c r="A613" s="81" t="s">
        <v>133</v>
      </c>
      <c r="B613" s="31" t="s">
        <v>61</v>
      </c>
      <c r="C613" s="26" t="s">
        <v>21</v>
      </c>
      <c r="D613" s="26" t="s">
        <v>229</v>
      </c>
      <c r="E613" s="32"/>
      <c r="F613" s="99">
        <f>+F614</f>
        <v>5530.5</v>
      </c>
      <c r="G613" s="63">
        <f>+G614</f>
        <v>5703.9</v>
      </c>
    </row>
    <row r="614" spans="1:7" s="11" customFormat="1" ht="20.25">
      <c r="A614" s="78" t="s">
        <v>71</v>
      </c>
      <c r="B614" s="31" t="s">
        <v>61</v>
      </c>
      <c r="C614" s="26" t="s">
        <v>21</v>
      </c>
      <c r="D614" s="26" t="s">
        <v>229</v>
      </c>
      <c r="E614" s="32" t="s">
        <v>178</v>
      </c>
      <c r="F614" s="98">
        <v>5530.5</v>
      </c>
      <c r="G614" s="65">
        <v>5703.9</v>
      </c>
    </row>
    <row r="615" spans="1:7" s="9" customFormat="1" ht="20.25">
      <c r="A615" s="79" t="s">
        <v>67</v>
      </c>
      <c r="B615" s="31" t="s">
        <v>61</v>
      </c>
      <c r="C615" s="26" t="s">
        <v>27</v>
      </c>
      <c r="D615" s="26"/>
      <c r="E615" s="32"/>
      <c r="F615" s="99">
        <f aca="true" t="shared" si="16" ref="F615:G618">+F616</f>
        <v>18662.2</v>
      </c>
      <c r="G615" s="63">
        <f t="shared" si="16"/>
        <v>18503.4</v>
      </c>
    </row>
    <row r="616" spans="1:7" s="8" customFormat="1" ht="56.25">
      <c r="A616" s="79" t="s">
        <v>198</v>
      </c>
      <c r="B616" s="31" t="s">
        <v>61</v>
      </c>
      <c r="C616" s="26" t="s">
        <v>27</v>
      </c>
      <c r="D616" s="26" t="s">
        <v>199</v>
      </c>
      <c r="E616" s="32"/>
      <c r="F616" s="99">
        <f t="shared" si="16"/>
        <v>18662.2</v>
      </c>
      <c r="G616" s="63">
        <f t="shared" si="16"/>
        <v>18503.4</v>
      </c>
    </row>
    <row r="617" spans="1:7" s="9" customFormat="1" ht="56.25">
      <c r="A617" s="79" t="s">
        <v>225</v>
      </c>
      <c r="B617" s="31" t="s">
        <v>61</v>
      </c>
      <c r="C617" s="26" t="s">
        <v>27</v>
      </c>
      <c r="D617" s="26" t="s">
        <v>226</v>
      </c>
      <c r="E617" s="32"/>
      <c r="F617" s="99">
        <f t="shared" si="16"/>
        <v>18662.2</v>
      </c>
      <c r="G617" s="63">
        <f t="shared" si="16"/>
        <v>18503.4</v>
      </c>
    </row>
    <row r="618" spans="1:7" s="4" customFormat="1" ht="37.5">
      <c r="A618" s="82" t="s">
        <v>72</v>
      </c>
      <c r="B618" s="31" t="s">
        <v>61</v>
      </c>
      <c r="C618" s="26" t="s">
        <v>27</v>
      </c>
      <c r="D618" s="26" t="s">
        <v>230</v>
      </c>
      <c r="E618" s="32"/>
      <c r="F618" s="99">
        <f t="shared" si="16"/>
        <v>18662.2</v>
      </c>
      <c r="G618" s="63">
        <f t="shared" si="16"/>
        <v>18503.4</v>
      </c>
    </row>
    <row r="619" spans="1:7" s="11" customFormat="1" ht="20.25">
      <c r="A619" s="78" t="s">
        <v>71</v>
      </c>
      <c r="B619" s="31" t="s">
        <v>61</v>
      </c>
      <c r="C619" s="26" t="s">
        <v>27</v>
      </c>
      <c r="D619" s="26" t="s">
        <v>230</v>
      </c>
      <c r="E619" s="32" t="s">
        <v>178</v>
      </c>
      <c r="F619" s="98">
        <v>18662.2</v>
      </c>
      <c r="G619" s="65">
        <v>18503.4</v>
      </c>
    </row>
    <row r="620" spans="1:7" s="13" customFormat="1" ht="21" thickBot="1">
      <c r="A620" s="124" t="s">
        <v>490</v>
      </c>
      <c r="B620" s="125"/>
      <c r="C620" s="126"/>
      <c r="D620" s="126"/>
      <c r="E620" s="127"/>
      <c r="F620" s="128">
        <v>30873.4</v>
      </c>
      <c r="G620" s="129">
        <v>40488.4</v>
      </c>
    </row>
    <row r="621" spans="1:7" s="7" customFormat="1" ht="32.25" customHeight="1" thickBot="1">
      <c r="A621" s="130" t="s">
        <v>4</v>
      </c>
      <c r="B621" s="33"/>
      <c r="C621" s="27"/>
      <c r="D621" s="28"/>
      <c r="E621" s="34"/>
      <c r="F621" s="131">
        <f>+F10+F155+F171+F232+F270+F277+F439+F494+F514+F561+F607+F620</f>
        <v>1115026.5</v>
      </c>
      <c r="G621" s="131">
        <f>+G10+G155+G171+G232+G270+G277+G439+G494+G514+G561+G607+G620</f>
        <v>1115907.8</v>
      </c>
    </row>
  </sheetData>
  <sheetProtection/>
  <mergeCells count="9">
    <mergeCell ref="G8:G9"/>
    <mergeCell ref="E1:G1"/>
    <mergeCell ref="E3:G3"/>
    <mergeCell ref="A8:A9"/>
    <mergeCell ref="B8:B9"/>
    <mergeCell ref="C8:C9"/>
    <mergeCell ref="D8:D9"/>
    <mergeCell ref="E8:E9"/>
    <mergeCell ref="F8:F9"/>
  </mergeCells>
  <printOptions/>
  <pageMargins left="0.5511811023622047" right="0.4724409448818898" top="0.2755905511811024" bottom="0.2362204724409449" header="0.15748031496062992" footer="0.15748031496062992"/>
  <pageSetup fitToHeight="3" horizontalDpi="600" verticalDpi="600" orientation="portrait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В-Устюг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Программист</dc:creator>
  <cp:keywords/>
  <dc:description/>
  <cp:lastModifiedBy>user</cp:lastModifiedBy>
  <cp:lastPrinted>2016-12-28T07:31:25Z</cp:lastPrinted>
  <dcterms:created xsi:type="dcterms:W3CDTF">1999-06-08T04:12:56Z</dcterms:created>
  <dcterms:modified xsi:type="dcterms:W3CDTF">2016-12-28T07:31:29Z</dcterms:modified>
  <cp:category/>
  <cp:version/>
  <cp:contentType/>
  <cp:contentStatus/>
</cp:coreProperties>
</file>